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<sst xmlns="http://schemas.openxmlformats.org/spreadsheetml/2006/main" count="187" uniqueCount="140">
  <si>
    <t>ИСТОЧНИКИ ФИНАНСИРОВАНИЯ</t>
  </si>
  <si>
    <t>в том числе</t>
  </si>
  <si>
    <t>планируемое привлечение средств</t>
  </si>
  <si>
    <t>НАИМЕНОВАНИЕ ОБЪЕКТОВ</t>
  </si>
  <si>
    <t>Федеральный бюджет</t>
  </si>
  <si>
    <t>Областной бюджет</t>
  </si>
  <si>
    <t>Прочие источники</t>
  </si>
  <si>
    <t>Целевые средства района</t>
  </si>
  <si>
    <t>Целевые средства поселения</t>
  </si>
  <si>
    <t xml:space="preserve">  </t>
  </si>
  <si>
    <t xml:space="preserve">план  </t>
  </si>
  <si>
    <t>план</t>
  </si>
  <si>
    <t>Образование</t>
  </si>
  <si>
    <t xml:space="preserve">Приобретение </t>
  </si>
  <si>
    <t>ИТОГО:</t>
  </si>
  <si>
    <t>Культура</t>
  </si>
  <si>
    <t>Капитальный ремонт МУК СДК   "Солнечный"  пос.Щапово, в т.ч. ПИР</t>
  </si>
  <si>
    <t>Ремонт Муниципального музея истории усадьбы Щапово"</t>
  </si>
  <si>
    <t>Капитальный ремонт Куриловской сельской библиотеки, филиал № 16</t>
  </si>
  <si>
    <t>Непрограммные мероприятия</t>
  </si>
  <si>
    <t>Проведение культурно-массовых мероприятий</t>
  </si>
  <si>
    <t>Приобретение для учреждений культуры</t>
  </si>
  <si>
    <t>Приобретение  оборудования  для МУК СДК  "Солнечный"</t>
  </si>
  <si>
    <t>Экология</t>
  </si>
  <si>
    <t>Капитальный ремонт существующих очистных сооружений, пос.Курилово, в т.ч. ПИР</t>
  </si>
  <si>
    <t>подпрограмма "Внедрение инновационной системы сбора отходов в населенных пунктах Подольского муниципального района"</t>
  </si>
  <si>
    <t>Паспорт населенного пункта</t>
  </si>
  <si>
    <t>Предотвращение захламления отходами земель округа, ликвидация несанкционированных свалок и вывоз мусора</t>
  </si>
  <si>
    <t>Жилье</t>
  </si>
  <si>
    <t>Строительство жилых домов п.Щапово (инвестор)</t>
  </si>
  <si>
    <t>Капитальный ремонт муниципального жилого фонда</t>
  </si>
  <si>
    <t>Капитальный ремонт подъездов в ж.д.</t>
  </si>
  <si>
    <t>Замена газового оборудования в квартирах малоимущих граждан</t>
  </si>
  <si>
    <t xml:space="preserve">Индивидуальное строительство жилых домов </t>
  </si>
  <si>
    <t>Объекты инженерного обеспечения</t>
  </si>
  <si>
    <t>подпрограмма "Модернизация объектов коммунальной инфраструктуры" муниципальной програмы "Жилище на 2009-2012 гг."</t>
  </si>
  <si>
    <t>Реконструкция котельной п.Щапово (инвестор)</t>
  </si>
  <si>
    <t>Капитальный ремонт объектов инженерного обеспечения (по программе ЖКХ)</t>
  </si>
  <si>
    <t>Капитальный ремонт напорной канализации от ж.д. Садовый квартал</t>
  </si>
  <si>
    <t>Дороги</t>
  </si>
  <si>
    <t>Капитальный ремонт муниципальной дороги д.Костишово</t>
  </si>
  <si>
    <t>Капитальный ремонт  дороги д.Ознобишино</t>
  </si>
  <si>
    <t>Капитальный ремонт  дороги д.Русино</t>
  </si>
  <si>
    <t>Благоустройство</t>
  </si>
  <si>
    <t>Благоустройство внутриквартальных дорог и площадей п.Щапово</t>
  </si>
  <si>
    <t>Благоустройство внутриквартальных дорог и площадей п.Курилово</t>
  </si>
  <si>
    <t>Благоустройство и озеленение территории</t>
  </si>
  <si>
    <t>Связь</t>
  </si>
  <si>
    <t xml:space="preserve">Проведение интернета к жилым домам </t>
  </si>
  <si>
    <t>Капитальный ремонт объектов электроснабжения</t>
  </si>
  <si>
    <t>Капитальный ремонт воздушных линий (ВЛ)</t>
  </si>
  <si>
    <t>Организация и проведение  мероприятий</t>
  </si>
  <si>
    <t>Подписка на газеты для граждан льготных категорий</t>
  </si>
  <si>
    <t>Спорт</t>
  </si>
  <si>
    <t>Организация спортивно-массовой работы</t>
  </si>
  <si>
    <t>Прочие мероприятия</t>
  </si>
  <si>
    <t xml:space="preserve">Приобретение мебели и оборудования для администрации </t>
  </si>
  <si>
    <t xml:space="preserve">Всего </t>
  </si>
  <si>
    <t>Содержание дорожного хозяйства</t>
  </si>
  <si>
    <t>Строительство 1 очереди  пристройки к школе  п.Щапово (инвестор)</t>
  </si>
  <si>
    <t>Ремонтные работы в ДДУ №32 п.Щапово</t>
  </si>
  <si>
    <t>Проведение профессионального праздника "День учителя"</t>
  </si>
  <si>
    <t xml:space="preserve">Электромонтажные работы и ремонт системы вентиляции в МУК СДК "Элегия" п.Курилово </t>
  </si>
  <si>
    <t>Программное обеспечение</t>
  </si>
  <si>
    <t>Предоставление телекоммуникационных услуг</t>
  </si>
  <si>
    <t>Пожарно-охранная сигнализация</t>
  </si>
  <si>
    <t>Установка мусороуборочных  контейнеров подземного типа, приобретение контейнеров для ТБО</t>
  </si>
  <si>
    <t>Капитальный ремонт жилого фонда вне программы ЖКХ</t>
  </si>
  <si>
    <t>Капитальный ремонт водопровода д.Александрово</t>
  </si>
  <si>
    <t>Капитальный ремонт котельной, приобретение угля п. ДРП-3</t>
  </si>
  <si>
    <t>Капитальный ремонт муниципальной дороги к очистным сооружениям п.Курилово</t>
  </si>
  <si>
    <t>Капитальный ремонт дорожного хозяйства (по наказам жителей)</t>
  </si>
  <si>
    <t>Текущий ремонт и обслуживание уличного освещения</t>
  </si>
  <si>
    <t>Благоустройство придорожной полосы с.Ознобишино-с.Красное (от поворота до п.Щапово) и с.Ознобишино-п.ДРП-3 (от моста Кузнечики до п. ДРП-3)</t>
  </si>
  <si>
    <t>Устройство металлических ограждений и ворот на территории населенных пунктов</t>
  </si>
  <si>
    <t>Строительство газопровода д.Иваньково, в т.ч. ПИР</t>
  </si>
  <si>
    <t xml:space="preserve">Прочие работы  при вводе в зксплуатацию и техническом обслуживании сетей газоснабжения </t>
  </si>
  <si>
    <t>Аварийное востановление эл.линии ДДУ №5 п.Курилово</t>
  </si>
  <si>
    <t>Содержание, средний ремонт а/м участковых инспекторов (в т.ч. ГСМ, страхование)</t>
  </si>
  <si>
    <t xml:space="preserve">Приобрение спортинвентаря и спортивной формы </t>
  </si>
  <si>
    <t xml:space="preserve">Хозяйственные расходы (в т.ч. канцтовары, хозтовары, подписка на журналы и газеты, питьевая вода) </t>
  </si>
  <si>
    <t>Оказание автоуслуг администрации</t>
  </si>
  <si>
    <t>Оформление земельных участков</t>
  </si>
  <si>
    <t>Содержание, средний ремонт а/м (в т.ч. ГСМ, страхование)</t>
  </si>
  <si>
    <t>Приобретение автомобиля для администрации</t>
  </si>
  <si>
    <t>Строительство газопровода д.Кузенево в т.ч. ПИР</t>
  </si>
  <si>
    <t xml:space="preserve">Непрограмные мероприятия </t>
  </si>
  <si>
    <t>Непрограмные мероприятия</t>
  </si>
  <si>
    <t>Строительство газопровода д.ДРП-3, в т.ч. ПИР</t>
  </si>
  <si>
    <t>Строительство газопровода д.Костишово, в т.ч. ПИР</t>
  </si>
  <si>
    <t xml:space="preserve"> Строительство спорткомплекса п. Щапово, в т.ч. ПИР</t>
  </si>
  <si>
    <t>Строительство здания администрации сельского поселения, в т.ч. ПИР</t>
  </si>
  <si>
    <t>подпрограмма  "Переселение из ветхого жилищного фонда"</t>
  </si>
  <si>
    <t>Муниципальная программа "Развитие образования Подольского муниципального района на 2009-2012 гг."</t>
  </si>
  <si>
    <t>Муниципальная программа "Развитие культуры и сохранение культурного наследия Подольского муниципального района" на 2009-2012 гг.</t>
  </si>
  <si>
    <t>Муниципальная программа  "Экология" на 2009-2012 годы</t>
  </si>
  <si>
    <t>Муниципальная программа  "Жилище на 2009-2012 гг."</t>
  </si>
  <si>
    <t>Газификация</t>
  </si>
  <si>
    <t xml:space="preserve">Муниципальная программа "Газификация сельских населенных пунктов Подольского муниципального района на 2009-2012 гг." </t>
  </si>
  <si>
    <t>Электроснабжение</t>
  </si>
  <si>
    <t>Муниципальная программа "Капитальный ремонт объектов электроснабжения" на 2009-2012 гг.</t>
  </si>
  <si>
    <t>Охрана общественного порядка</t>
  </si>
  <si>
    <t>Социальная защита населения</t>
  </si>
  <si>
    <t>муниципальная программа "Развитие физической культуры и спорта  Подольского муниципального района на 2009-2012 гг."</t>
  </si>
  <si>
    <t>ВСЕГО</t>
  </si>
  <si>
    <t>Бюджет района</t>
  </si>
  <si>
    <t>Бюджет поселения</t>
  </si>
  <si>
    <t>Население</t>
  </si>
  <si>
    <t>Предприятия</t>
  </si>
  <si>
    <t>Инвестор</t>
  </si>
  <si>
    <t>Проверочная сумма по прочим</t>
  </si>
  <si>
    <t>Муниципальная программа "Капитальный ремонт многоквартирных домов в Подольском муниципальном районе на 2008-2011 гг."</t>
  </si>
  <si>
    <t>социально-экономического развития Подольского муниципального района</t>
  </si>
  <si>
    <t>сельское поселение Щаповское</t>
  </si>
  <si>
    <t>Ремонтные работы в ДДУ №5 п.Курилово</t>
  </si>
  <si>
    <t>Ремонтные работы в МОУ СОШ п.Щапово</t>
  </si>
  <si>
    <t>Капитальный ремонт дороги д.Александрово</t>
  </si>
  <si>
    <t>Монтаж микшерного пульта в МУК СДК "Элегия" п.Курилово</t>
  </si>
  <si>
    <t>Кап.ремонт эл.линии к административному зданию (бывший КАРЗ) п.Курилово, в т.ч. оплата за эл.энергию</t>
  </si>
  <si>
    <t>Организация и проведение выборов</t>
  </si>
  <si>
    <t>ОТЧЕТ</t>
  </si>
  <si>
    <t>о выполнении мероприятий</t>
  </si>
  <si>
    <t>факт</t>
  </si>
  <si>
    <t>Капитальный ремонт кровель</t>
  </si>
  <si>
    <t xml:space="preserve">Мероприятия,связанные с организацией ДНД </t>
  </si>
  <si>
    <t>Капитальный ремонт дороги п.Курилово, ул.Лесная</t>
  </si>
  <si>
    <t>Расходы на ритуальные услуги</t>
  </si>
  <si>
    <t>Капитальный ремонт объектов инженерного обеспечения (по наказам жителей)</t>
  </si>
  <si>
    <t>Капитальный ремонт объектов инженерного обеспечения (вне программы ЖКХ)</t>
  </si>
  <si>
    <t>Капитальный ремонт дороги д.Овечкино</t>
  </si>
  <si>
    <t>Предпроектные работы на реконструкцию жилого дома под размещение раздевалок спортивного комплекса с пристройкой универсального спортивного зала в п.Курилово с/п Щаповское</t>
  </si>
  <si>
    <t>Освещение хоккейной площадки в п.Щапово</t>
  </si>
  <si>
    <t>Электромонтажные работы в спортклубе "Заря" п.Щапово</t>
  </si>
  <si>
    <t>тыс.руб.</t>
  </si>
  <si>
    <t>за 12 месяцев 2009 года</t>
  </si>
  <si>
    <t>ЦЕЛЕВОЙ ПРОГРАММЫ</t>
  </si>
  <si>
    <t>к Решению Совета депутатов</t>
  </si>
  <si>
    <t>сельского поселения Щаповское</t>
  </si>
  <si>
    <r>
      <t xml:space="preserve">Приложение № </t>
    </r>
    <r>
      <rPr>
        <u val="single"/>
        <sz val="10"/>
        <rFont val="Arial"/>
        <family val="2"/>
      </rPr>
      <t>1</t>
    </r>
  </si>
  <si>
    <r>
      <t xml:space="preserve">№ </t>
    </r>
    <r>
      <rPr>
        <u val="single"/>
        <sz val="10"/>
        <rFont val="Arial"/>
        <family val="2"/>
      </rPr>
      <t>1/7</t>
    </r>
    <r>
      <rPr>
        <sz val="10"/>
        <rFont val="Arial"/>
        <family val="2"/>
      </rPr>
      <t xml:space="preserve">  от  </t>
    </r>
    <r>
      <rPr>
        <u val="single"/>
        <sz val="10"/>
        <rFont val="Arial"/>
        <family val="2"/>
      </rPr>
      <t>13.01.2010г.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</si>
</sst>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36">
    <font>
      <sz val="9"/>
      <name val="Arial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10"/>
      <color indexed="12"/>
      <name val="NTTimes/Cyrillic"/>
      <family val="0"/>
    </font>
    <font>
      <sz val="10"/>
      <name val="NTTimes/Cyrillic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u val="single"/>
      <sz val="10"/>
      <color indexed="36"/>
      <name val="NTTimes/Cyrillic"/>
      <family val="0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b/>
      <sz val="11"/>
      <name val="NTTimes/Cyrillic"/>
      <family val="0"/>
    </font>
    <font>
      <b/>
      <sz val="11"/>
      <name val="Arial Cyr"/>
      <family val="2"/>
    </font>
    <font>
      <sz val="11"/>
      <name val="NTTimes/Cyrillic"/>
      <family val="0"/>
    </font>
    <font>
      <sz val="11"/>
      <name val="Arial Cyr"/>
      <family val="2"/>
    </font>
    <font>
      <i/>
      <sz val="11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sz val="10"/>
      <name val="Arial Cyr"/>
      <family val="2"/>
    </font>
    <font>
      <b/>
      <sz val="10"/>
      <name val="Arial Cyr"/>
      <family val="0"/>
    </font>
    <font>
      <b/>
      <sz val="10"/>
      <name val="NTTimes/Cyrillic"/>
      <family val="0"/>
    </font>
    <font>
      <b/>
      <sz val="14"/>
      <name val="Arial"/>
      <family val="2"/>
    </font>
    <font>
      <sz val="12"/>
      <name val="Arial"/>
      <family val="0"/>
    </font>
    <font>
      <sz val="10"/>
      <color indexed="10"/>
      <name val="Arial Cyr"/>
      <family val="0"/>
    </font>
    <font>
      <sz val="10"/>
      <name val="Arial"/>
      <family val="0"/>
    </font>
    <font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1" fillId="0" borderId="0" xfId="53" applyFont="1" applyFill="1" applyAlignment="1">
      <alignment/>
      <protection/>
    </xf>
    <xf numFmtId="0" fontId="21" fillId="0" borderId="0" xfId="53" applyFont="1" applyFill="1">
      <alignment/>
      <protection/>
    </xf>
    <xf numFmtId="0" fontId="23" fillId="0" borderId="0" xfId="53" applyFont="1" applyFill="1">
      <alignment/>
      <protection/>
    </xf>
    <xf numFmtId="0" fontId="24" fillId="0" borderId="10" xfId="53" applyFont="1" applyFill="1" applyBorder="1">
      <alignment/>
      <protection/>
    </xf>
    <xf numFmtId="0" fontId="24" fillId="0" borderId="11" xfId="53" applyFont="1" applyFill="1" applyBorder="1">
      <alignment/>
      <protection/>
    </xf>
    <xf numFmtId="0" fontId="24" fillId="0" borderId="12" xfId="53" applyFont="1" applyFill="1" applyBorder="1">
      <alignment/>
      <protection/>
    </xf>
    <xf numFmtId="0" fontId="24" fillId="0" borderId="11" xfId="53" applyFont="1" applyFill="1" applyBorder="1" applyAlignment="1">
      <alignment horizontal="left" vertical="center"/>
      <protection/>
    </xf>
    <xf numFmtId="0" fontId="22" fillId="0" borderId="0" xfId="53" applyFont="1" applyFill="1" applyBorder="1" applyAlignment="1">
      <alignment horizontal="center"/>
      <protection/>
    </xf>
    <xf numFmtId="0" fontId="22" fillId="0" borderId="13" xfId="53" applyFont="1" applyFill="1" applyBorder="1" applyAlignment="1">
      <alignment horizontal="center"/>
      <protection/>
    </xf>
    <xf numFmtId="168" fontId="24" fillId="0" borderId="0" xfId="53" applyNumberFormat="1" applyFont="1" applyFill="1" applyBorder="1">
      <alignment/>
      <protection/>
    </xf>
    <xf numFmtId="0" fontId="24" fillId="0" borderId="0" xfId="53" applyFont="1" applyFill="1" applyBorder="1">
      <alignment/>
      <protection/>
    </xf>
    <xf numFmtId="168" fontId="24" fillId="0" borderId="14" xfId="53" applyNumberFormat="1" applyFont="1" applyFill="1" applyBorder="1">
      <alignment/>
      <protection/>
    </xf>
    <xf numFmtId="0" fontId="22" fillId="0" borderId="15" xfId="53" applyFont="1" applyFill="1" applyBorder="1" applyAlignment="1">
      <alignment wrapText="1"/>
      <protection/>
    </xf>
    <xf numFmtId="168" fontId="24" fillId="0" borderId="16" xfId="53" applyNumberFormat="1" applyFont="1" applyFill="1" applyBorder="1">
      <alignment/>
      <protection/>
    </xf>
    <xf numFmtId="0" fontId="22" fillId="0" borderId="13" xfId="53" applyFont="1" applyFill="1" applyBorder="1" applyAlignment="1">
      <alignment wrapText="1"/>
      <protection/>
    </xf>
    <xf numFmtId="0" fontId="25" fillId="0" borderId="0" xfId="53" applyFont="1" applyFill="1" applyAlignment="1">
      <alignment horizontal="centerContinuous"/>
      <protection/>
    </xf>
    <xf numFmtId="0" fontId="25" fillId="0" borderId="17" xfId="53" applyFont="1" applyFill="1" applyBorder="1" applyAlignment="1">
      <alignment horizontal="centerContinuous" vertical="center" wrapText="1"/>
      <protection/>
    </xf>
    <xf numFmtId="0" fontId="25" fillId="0" borderId="18" xfId="53" applyFont="1" applyFill="1" applyBorder="1" applyAlignment="1">
      <alignment horizontal="centerContinuous" vertical="center" wrapText="1"/>
      <protection/>
    </xf>
    <xf numFmtId="0" fontId="25" fillId="0" borderId="19" xfId="53" applyFont="1" applyFill="1" applyBorder="1" applyAlignment="1">
      <alignment horizontal="centerContinuous" vertical="center" wrapText="1"/>
      <protection/>
    </xf>
    <xf numFmtId="0" fontId="25" fillId="0" borderId="11" xfId="53" applyFont="1" applyFill="1" applyBorder="1" applyAlignment="1">
      <alignment horizontal="centerContinuous"/>
      <protection/>
    </xf>
    <xf numFmtId="0" fontId="25" fillId="24" borderId="18" xfId="53" applyFont="1" applyFill="1" applyBorder="1" applyAlignment="1">
      <alignment horizontal="centerContinuous" vertical="center" wrapText="1"/>
      <protection/>
    </xf>
    <xf numFmtId="0" fontId="24" fillId="24" borderId="14" xfId="53" applyFont="1" applyFill="1" applyBorder="1">
      <alignment/>
      <protection/>
    </xf>
    <xf numFmtId="0" fontId="24" fillId="24" borderId="0" xfId="53" applyFont="1" applyFill="1" applyBorder="1" applyAlignment="1">
      <alignment horizontal="center"/>
      <protection/>
    </xf>
    <xf numFmtId="0" fontId="22" fillId="24" borderId="0" xfId="53" applyFont="1" applyFill="1" applyBorder="1" applyAlignment="1">
      <alignment horizontal="center"/>
      <protection/>
    </xf>
    <xf numFmtId="0" fontId="24" fillId="24" borderId="14" xfId="53" applyFont="1" applyFill="1" applyBorder="1" applyAlignment="1">
      <alignment horizontal="center"/>
      <protection/>
    </xf>
    <xf numFmtId="0" fontId="22" fillId="0" borderId="20" xfId="53" applyFont="1" applyFill="1" applyBorder="1" applyAlignment="1">
      <alignment vertical="center"/>
      <protection/>
    </xf>
    <xf numFmtId="0" fontId="24" fillId="0" borderId="21" xfId="53" applyFont="1" applyFill="1" applyBorder="1" applyAlignment="1">
      <alignment/>
      <protection/>
    </xf>
    <xf numFmtId="0" fontId="25" fillId="0" borderId="21" xfId="53" applyFont="1" applyFill="1" applyBorder="1" applyAlignment="1">
      <alignment horizontal="center" vertical="center" wrapText="1"/>
      <protection/>
    </xf>
    <xf numFmtId="0" fontId="24" fillId="0" borderId="21" xfId="53" applyFont="1" applyFill="1" applyBorder="1" applyAlignment="1">
      <alignment horizontal="center"/>
      <protection/>
    </xf>
    <xf numFmtId="0" fontId="25" fillId="0" borderId="22" xfId="53" applyFont="1" applyFill="1" applyBorder="1" applyAlignment="1">
      <alignment horizontal="center"/>
      <protection/>
    </xf>
    <xf numFmtId="0" fontId="25" fillId="0" borderId="23" xfId="53" applyFont="1" applyFill="1" applyBorder="1" applyAlignment="1">
      <alignment horizontal="center"/>
      <protection/>
    </xf>
    <xf numFmtId="0" fontId="25" fillId="0" borderId="24" xfId="53" applyFont="1" applyFill="1" applyBorder="1" applyAlignment="1">
      <alignment horizontal="center"/>
      <protection/>
    </xf>
    <xf numFmtId="0" fontId="25" fillId="24" borderId="25" xfId="53" applyFont="1" applyFill="1" applyBorder="1" applyAlignment="1">
      <alignment horizontal="center"/>
      <protection/>
    </xf>
    <xf numFmtId="0" fontId="22" fillId="0" borderId="26" xfId="53" applyFont="1" applyFill="1" applyBorder="1" applyAlignment="1">
      <alignment horizontal="center"/>
      <protection/>
    </xf>
    <xf numFmtId="0" fontId="22" fillId="0" borderId="27" xfId="53" applyFont="1" applyFill="1" applyBorder="1" applyAlignment="1">
      <alignment horizontal="center"/>
      <protection/>
    </xf>
    <xf numFmtId="0" fontId="22" fillId="0" borderId="28" xfId="53" applyFont="1" applyFill="1" applyBorder="1" applyAlignment="1">
      <alignment horizontal="center"/>
      <protection/>
    </xf>
    <xf numFmtId="0" fontId="22" fillId="24" borderId="28" xfId="53" applyFont="1" applyFill="1" applyBorder="1" applyAlignment="1">
      <alignment horizontal="center"/>
      <protection/>
    </xf>
    <xf numFmtId="0" fontId="22" fillId="24" borderId="29" xfId="53" applyFont="1" applyFill="1" applyBorder="1" applyAlignment="1">
      <alignment horizontal="center"/>
      <protection/>
    </xf>
    <xf numFmtId="0" fontId="22" fillId="0" borderId="15" xfId="53" applyFont="1" applyFill="1" applyBorder="1" applyAlignment="1">
      <alignment horizontal="center"/>
      <protection/>
    </xf>
    <xf numFmtId="0" fontId="22" fillId="0" borderId="16" xfId="53" applyFont="1" applyFill="1" applyBorder="1" applyAlignment="1">
      <alignment horizontal="center"/>
      <protection/>
    </xf>
    <xf numFmtId="0" fontId="24" fillId="0" borderId="16" xfId="53" applyFont="1" applyFill="1" applyBorder="1">
      <alignment/>
      <protection/>
    </xf>
    <xf numFmtId="0" fontId="24" fillId="0" borderId="16" xfId="53" applyFont="1" applyFill="1" applyBorder="1" applyAlignment="1">
      <alignment horizontal="center"/>
      <protection/>
    </xf>
    <xf numFmtId="0" fontId="24" fillId="0" borderId="30" xfId="53" applyFont="1" applyFill="1" applyBorder="1" applyAlignment="1">
      <alignment horizontal="center"/>
      <protection/>
    </xf>
    <xf numFmtId="0" fontId="26" fillId="0" borderId="13" xfId="53" applyFont="1" applyFill="1" applyBorder="1" applyAlignment="1">
      <alignment horizontal="center" wrapText="1"/>
      <protection/>
    </xf>
    <xf numFmtId="0" fontId="27" fillId="0" borderId="13" xfId="53" applyFont="1" applyFill="1" applyBorder="1" applyAlignment="1">
      <alignment horizontal="center" wrapText="1"/>
      <protection/>
    </xf>
    <xf numFmtId="0" fontId="25" fillId="0" borderId="31" xfId="53" applyFont="1" applyFill="1" applyBorder="1" applyAlignment="1">
      <alignment horizontal="centerContinuous" vertical="center" wrapText="1"/>
      <protection/>
    </xf>
    <xf numFmtId="0" fontId="25" fillId="0" borderId="17" xfId="53" applyFont="1" applyFill="1" applyBorder="1" applyAlignment="1">
      <alignment horizontal="centerContinuous"/>
      <protection/>
    </xf>
    <xf numFmtId="0" fontId="24" fillId="0" borderId="17" xfId="53" applyFont="1" applyFill="1" applyBorder="1" applyAlignment="1">
      <alignment horizontal="centerContinuous" vertical="center"/>
      <protection/>
    </xf>
    <xf numFmtId="0" fontId="24" fillId="0" borderId="17" xfId="53" applyFont="1" applyFill="1" applyBorder="1" applyAlignment="1">
      <alignment horizontal="left" vertical="center"/>
      <protection/>
    </xf>
    <xf numFmtId="0" fontId="22" fillId="24" borderId="32" xfId="53" applyFont="1" applyFill="1" applyBorder="1" applyAlignment="1">
      <alignment horizontal="center"/>
      <protection/>
    </xf>
    <xf numFmtId="0" fontId="25" fillId="0" borderId="33" xfId="53" applyFont="1" applyFill="1" applyBorder="1" applyAlignment="1">
      <alignment horizontal="center"/>
      <protection/>
    </xf>
    <xf numFmtId="0" fontId="25" fillId="24" borderId="17" xfId="53" applyFont="1" applyFill="1" applyBorder="1" applyAlignment="1">
      <alignment horizontal="centerContinuous" vertical="center" wrapText="1"/>
      <protection/>
    </xf>
    <xf numFmtId="0" fontId="24" fillId="24" borderId="22" xfId="53" applyFont="1" applyFill="1" applyBorder="1" applyAlignment="1">
      <alignment horizontal="centerContinuous"/>
      <protection/>
    </xf>
    <xf numFmtId="0" fontId="25" fillId="24" borderId="33" xfId="53" applyFont="1" applyFill="1" applyBorder="1" applyAlignment="1">
      <alignment horizontal="center"/>
      <protection/>
    </xf>
    <xf numFmtId="0" fontId="25" fillId="24" borderId="34" xfId="53" applyFont="1" applyFill="1" applyBorder="1" applyAlignment="1">
      <alignment horizontal="center"/>
      <protection/>
    </xf>
    <xf numFmtId="0" fontId="24" fillId="24" borderId="22" xfId="53" applyFont="1" applyFill="1" applyBorder="1">
      <alignment/>
      <protection/>
    </xf>
    <xf numFmtId="0" fontId="24" fillId="24" borderId="17" xfId="53" applyFont="1" applyFill="1" applyBorder="1" applyAlignment="1">
      <alignment horizontal="centerContinuous"/>
      <protection/>
    </xf>
    <xf numFmtId="0" fontId="24" fillId="24" borderId="17" xfId="53" applyFont="1" applyFill="1" applyBorder="1">
      <alignment/>
      <protection/>
    </xf>
    <xf numFmtId="168" fontId="28" fillId="0" borderId="0" xfId="53" applyNumberFormat="1" applyFont="1" applyFill="1" applyBorder="1">
      <alignment/>
      <protection/>
    </xf>
    <xf numFmtId="0" fontId="28" fillId="0" borderId="0" xfId="53" applyFont="1" applyFill="1" applyBorder="1">
      <alignment/>
      <protection/>
    </xf>
    <xf numFmtId="168" fontId="28" fillId="0" borderId="14" xfId="53" applyNumberFormat="1" applyFont="1" applyFill="1" applyBorder="1">
      <alignment/>
      <protection/>
    </xf>
    <xf numFmtId="168" fontId="28" fillId="0" borderId="0" xfId="53" applyNumberFormat="1" applyFont="1" applyFill="1" applyBorder="1">
      <alignment/>
      <protection/>
    </xf>
    <xf numFmtId="168" fontId="29" fillId="0" borderId="0" xfId="53" applyNumberFormat="1" applyFont="1" applyFill="1" applyBorder="1">
      <alignment/>
      <protection/>
    </xf>
    <xf numFmtId="0" fontId="29" fillId="0" borderId="0" xfId="53" applyFont="1" applyFill="1" applyBorder="1">
      <alignment/>
      <protection/>
    </xf>
    <xf numFmtId="168" fontId="29" fillId="0" borderId="14" xfId="53" applyNumberFormat="1" applyFont="1" applyFill="1" applyBorder="1">
      <alignment/>
      <protection/>
    </xf>
    <xf numFmtId="168" fontId="28" fillId="0" borderId="16" xfId="53" applyNumberFormat="1" applyFont="1" applyFill="1" applyBorder="1">
      <alignment/>
      <protection/>
    </xf>
    <xf numFmtId="168" fontId="28" fillId="0" borderId="30" xfId="53" applyNumberFormat="1" applyFont="1" applyFill="1" applyBorder="1">
      <alignment/>
      <protection/>
    </xf>
    <xf numFmtId="168" fontId="28" fillId="0" borderId="14" xfId="53" applyNumberFormat="1" applyFont="1" applyFill="1" applyBorder="1">
      <alignment/>
      <protection/>
    </xf>
    <xf numFmtId="168" fontId="29" fillId="0" borderId="0" xfId="53" applyNumberFormat="1" applyFont="1" applyFill="1" applyBorder="1">
      <alignment/>
      <protection/>
    </xf>
    <xf numFmtId="0" fontId="30" fillId="0" borderId="0" xfId="53" applyFont="1" applyFill="1" applyBorder="1">
      <alignment/>
      <protection/>
    </xf>
    <xf numFmtId="0" fontId="29" fillId="0" borderId="0" xfId="53" applyFont="1" applyFill="1" applyBorder="1">
      <alignment/>
      <protection/>
    </xf>
    <xf numFmtId="0" fontId="28" fillId="0" borderId="0" xfId="53" applyFont="1" applyFill="1" applyBorder="1">
      <alignment/>
      <protection/>
    </xf>
    <xf numFmtId="0" fontId="7" fillId="0" borderId="0" xfId="53" applyFont="1" applyFill="1" applyBorder="1">
      <alignment/>
      <protection/>
    </xf>
    <xf numFmtId="168" fontId="28" fillId="0" borderId="0" xfId="53" applyNumberFormat="1" applyFont="1" applyFill="1" applyBorder="1" applyAlignment="1">
      <alignment horizontal="right"/>
      <protection/>
    </xf>
    <xf numFmtId="168" fontId="28" fillId="0" borderId="0" xfId="53" applyNumberFormat="1" applyFont="1" applyFill="1" applyBorder="1" applyAlignment="1">
      <alignment horizontal="right"/>
      <protection/>
    </xf>
    <xf numFmtId="0" fontId="7" fillId="0" borderId="0" xfId="53" applyFont="1" applyFill="1" applyBorder="1" applyAlignment="1">
      <alignment horizontal="left" wrapText="1"/>
      <protection/>
    </xf>
    <xf numFmtId="0" fontId="28" fillId="0" borderId="14" xfId="53" applyFont="1" applyFill="1" applyBorder="1">
      <alignment/>
      <protection/>
    </xf>
    <xf numFmtId="168" fontId="29" fillId="0" borderId="16" xfId="53" applyNumberFormat="1" applyFont="1" applyFill="1" applyBorder="1">
      <alignment/>
      <protection/>
    </xf>
    <xf numFmtId="168" fontId="29" fillId="0" borderId="30" xfId="53" applyNumberFormat="1" applyFont="1" applyFill="1" applyBorder="1">
      <alignment/>
      <protection/>
    </xf>
    <xf numFmtId="0" fontId="28" fillId="0" borderId="13" xfId="53" applyFont="1" applyFill="1" applyBorder="1" applyAlignment="1">
      <alignment wrapText="1"/>
      <protection/>
    </xf>
    <xf numFmtId="0" fontId="28" fillId="0" borderId="13" xfId="53" applyFont="1" applyFill="1" applyBorder="1" applyAlignment="1">
      <alignment horizontal="left" wrapText="1"/>
      <protection/>
    </xf>
    <xf numFmtId="0" fontId="28" fillId="0" borderId="13" xfId="53" applyFont="1" applyFill="1" applyBorder="1" applyAlignment="1">
      <alignment wrapText="1"/>
      <protection/>
    </xf>
    <xf numFmtId="0" fontId="28" fillId="0" borderId="13" xfId="53" applyFont="1" applyFill="1" applyBorder="1" applyAlignment="1">
      <alignment horizontal="left" wrapText="1"/>
      <protection/>
    </xf>
    <xf numFmtId="168" fontId="28" fillId="0" borderId="0" xfId="53" applyNumberFormat="1" applyFont="1" applyFill="1" applyBorder="1" applyAlignment="1">
      <alignment wrapText="1"/>
      <protection/>
    </xf>
    <xf numFmtId="0" fontId="32" fillId="0" borderId="0" xfId="0" applyFont="1" applyAlignment="1">
      <alignment/>
    </xf>
    <xf numFmtId="168" fontId="33" fillId="0" borderId="0" xfId="53" applyNumberFormat="1" applyFont="1" applyFill="1" applyBorder="1">
      <alignment/>
      <protection/>
    </xf>
    <xf numFmtId="168" fontId="33" fillId="0" borderId="14" xfId="53" applyNumberFormat="1" applyFont="1" applyFill="1" applyBorder="1">
      <alignment/>
      <protection/>
    </xf>
    <xf numFmtId="168" fontId="28" fillId="0" borderId="0" xfId="53" applyNumberFormat="1" applyFont="1" applyFill="1" applyBorder="1" applyAlignment="1">
      <alignment wrapText="1"/>
      <protection/>
    </xf>
    <xf numFmtId="0" fontId="22" fillId="0" borderId="15" xfId="53" applyFont="1" applyFill="1" applyBorder="1" applyAlignment="1">
      <alignment horizontal="center" wrapText="1"/>
      <protection/>
    </xf>
    <xf numFmtId="0" fontId="28" fillId="0" borderId="16" xfId="53" applyFont="1" applyFill="1" applyBorder="1">
      <alignment/>
      <protection/>
    </xf>
    <xf numFmtId="0" fontId="28" fillId="0" borderId="16" xfId="53" applyFont="1" applyFill="1" applyBorder="1">
      <alignment/>
      <protection/>
    </xf>
    <xf numFmtId="0" fontId="7" fillId="0" borderId="16" xfId="53" applyFont="1" applyFill="1" applyBorder="1">
      <alignment/>
      <protection/>
    </xf>
    <xf numFmtId="0" fontId="7" fillId="0" borderId="16" xfId="53" applyFont="1" applyFill="1" applyBorder="1" applyAlignment="1">
      <alignment horizontal="left" wrapText="1"/>
      <protection/>
    </xf>
    <xf numFmtId="0" fontId="34" fillId="0" borderId="0" xfId="0" applyFont="1" applyAlignment="1">
      <alignment/>
    </xf>
    <xf numFmtId="0" fontId="31" fillId="0" borderId="0" xfId="0" applyFont="1" applyAlignment="1">
      <alignment horizontal="center"/>
    </xf>
    <xf numFmtId="0" fontId="25" fillId="0" borderId="35" xfId="53" applyFont="1" applyFill="1" applyBorder="1" applyAlignment="1">
      <alignment horizontal="center"/>
      <protection/>
    </xf>
    <xf numFmtId="0" fontId="25" fillId="0" borderId="18" xfId="53" applyFont="1" applyFill="1" applyBorder="1" applyAlignment="1">
      <alignment horizontal="center" vertical="center" wrapText="1"/>
      <protection/>
    </xf>
    <xf numFmtId="0" fontId="25" fillId="0" borderId="19" xfId="53" applyFont="1" applyFill="1" applyBorder="1" applyAlignment="1">
      <alignment horizontal="center" vertical="center" wrapText="1"/>
      <protection/>
    </xf>
    <xf numFmtId="0" fontId="25" fillId="24" borderId="18" xfId="53" applyFont="1" applyFill="1" applyBorder="1" applyAlignment="1">
      <alignment horizontal="center" vertical="center" wrapText="1"/>
      <protection/>
    </xf>
    <xf numFmtId="0" fontId="25" fillId="24" borderId="19" xfId="53" applyFont="1" applyFill="1" applyBorder="1" applyAlignment="1">
      <alignment horizontal="center" vertical="center" wrapText="1"/>
      <protection/>
    </xf>
    <xf numFmtId="0" fontId="25" fillId="24" borderId="31" xfId="53" applyFont="1" applyFill="1" applyBorder="1" applyAlignment="1">
      <alignment horizontal="center" vertical="center" wrapText="1"/>
      <protection/>
    </xf>
    <xf numFmtId="0" fontId="25" fillId="24" borderId="36" xfId="53" applyFont="1" applyFill="1" applyBorder="1" applyAlignment="1">
      <alignment horizontal="center" vertical="center" wrapText="1"/>
      <protection/>
    </xf>
    <xf numFmtId="0" fontId="25" fillId="0" borderId="18" xfId="53" applyFont="1" applyFill="1" applyBorder="1" applyAlignment="1">
      <alignment horizontal="center"/>
      <protection/>
    </xf>
    <xf numFmtId="0" fontId="25" fillId="0" borderId="31" xfId="53" applyFont="1" applyFill="1" applyBorder="1" applyAlignment="1">
      <alignment horizontal="center"/>
      <protection/>
    </xf>
    <xf numFmtId="0" fontId="25" fillId="0" borderId="36" xfId="53" applyFont="1" applyFill="1" applyBorder="1" applyAlignment="1">
      <alignment horizontal="center"/>
      <protection/>
    </xf>
    <xf numFmtId="0" fontId="31" fillId="0" borderId="0" xfId="0" applyFont="1" applyAlignment="1">
      <alignment horizontal="center"/>
    </xf>
    <xf numFmtId="0" fontId="25" fillId="0" borderId="37" xfId="53" applyFont="1" applyFill="1" applyBorder="1" applyAlignment="1">
      <alignment horizontal="center" vertical="center"/>
      <protection/>
    </xf>
    <xf numFmtId="0" fontId="25" fillId="0" borderId="38" xfId="53" applyFont="1" applyFill="1" applyBorder="1" applyAlignment="1">
      <alignment horizontal="center" vertical="center"/>
      <protection/>
    </xf>
    <xf numFmtId="0" fontId="32" fillId="0" borderId="0" xfId="0" applyFont="1" applyAlignment="1">
      <alignment horizontal="center"/>
    </xf>
    <xf numFmtId="0" fontId="34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3"/>
  <sheetViews>
    <sheetView tabSelected="1" zoomScalePageLayoutView="0" workbookViewId="0" topLeftCell="A1">
      <selection activeCell="A3" sqref="A3"/>
    </sheetView>
  </sheetViews>
  <sheetFormatPr defaultColWidth="9.140625" defaultRowHeight="12"/>
  <cols>
    <col min="1" max="1" width="38.57421875" style="0" customWidth="1"/>
    <col min="2" max="2" width="11.421875" style="0" customWidth="1"/>
    <col min="3" max="3" width="9.421875" style="0" customWidth="1"/>
    <col min="5" max="5" width="9.28125" style="0" customWidth="1"/>
    <col min="6" max="6" width="10.7109375" style="0" customWidth="1"/>
    <col min="7" max="7" width="10.8515625" style="0" customWidth="1"/>
    <col min="8" max="8" width="9.7109375" style="0" customWidth="1"/>
    <col min="9" max="9" width="14.7109375" style="0" customWidth="1"/>
    <col min="10" max="10" width="10.8515625" style="0" customWidth="1"/>
    <col min="11" max="11" width="11.421875" style="0" customWidth="1"/>
    <col min="12" max="12" width="10.57421875" style="0" customWidth="1"/>
    <col min="13" max="13" width="10.28125" style="0" customWidth="1"/>
    <col min="14" max="14" width="10.140625" style="0" customWidth="1"/>
    <col min="15" max="15" width="10.421875" style="0" customWidth="1"/>
    <col min="16" max="16" width="9.7109375" style="0" customWidth="1"/>
    <col min="17" max="17" width="11.421875" style="0" customWidth="1"/>
    <col min="18" max="18" width="8.28125" style="0" customWidth="1"/>
    <col min="19" max="20" width="9.00390625" style="0" customWidth="1"/>
    <col min="21" max="21" width="8.28125" style="0" customWidth="1"/>
    <col min="22" max="22" width="10.00390625" style="0" customWidth="1"/>
    <col min="23" max="23" width="9.00390625" style="0" customWidth="1"/>
    <col min="24" max="24" width="10.28125" style="0" customWidth="1"/>
    <col min="25" max="25" width="9.28125" style="0" customWidth="1"/>
  </cols>
  <sheetData>
    <row r="1" spans="22:25" ht="12.75">
      <c r="V1" s="110" t="s">
        <v>138</v>
      </c>
      <c r="W1" s="94"/>
      <c r="X1" s="94"/>
      <c r="Y1" s="94"/>
    </row>
    <row r="2" spans="22:25" ht="12.75">
      <c r="V2" s="94" t="s">
        <v>136</v>
      </c>
      <c r="W2" s="94"/>
      <c r="X2" s="94"/>
      <c r="Y2" s="94"/>
    </row>
    <row r="3" spans="22:25" ht="12.75">
      <c r="V3" s="94" t="s">
        <v>137</v>
      </c>
      <c r="W3" s="94"/>
      <c r="X3" s="94"/>
      <c r="Y3" s="94"/>
    </row>
    <row r="4" spans="22:25" ht="12.75">
      <c r="V4" s="110" t="s">
        <v>139</v>
      </c>
      <c r="W4" s="94"/>
      <c r="X4" s="94"/>
      <c r="Y4" s="94"/>
    </row>
    <row r="5" ht="21.75" customHeight="1">
      <c r="V5" s="85"/>
    </row>
    <row r="6" ht="19.5" customHeight="1">
      <c r="V6" s="85"/>
    </row>
    <row r="7" ht="21.75" customHeight="1"/>
    <row r="8" spans="1:25" ht="18">
      <c r="A8" s="106" t="s">
        <v>120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</row>
    <row r="10" spans="1:25" ht="18">
      <c r="A10" s="106" t="s">
        <v>121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</row>
    <row r="12" spans="1:25" ht="18">
      <c r="A12" s="106" t="s">
        <v>135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</row>
    <row r="13" spans="1:25" ht="15">
      <c r="A13" s="109" t="s">
        <v>112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</row>
    <row r="14" spans="1:25" ht="18">
      <c r="A14" s="95" t="s">
        <v>113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</row>
    <row r="15" spans="1:25" ht="18">
      <c r="A15" s="95" t="s">
        <v>134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</row>
    <row r="19" spans="1:25" ht="15.75" thickBot="1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16"/>
      <c r="M19" s="16"/>
      <c r="N19" s="2"/>
      <c r="O19" s="2"/>
      <c r="P19" s="2"/>
      <c r="Q19" s="2"/>
      <c r="R19" s="3"/>
      <c r="S19" s="3"/>
      <c r="T19" s="3"/>
      <c r="U19" s="3"/>
      <c r="V19" s="3"/>
      <c r="W19" s="3"/>
      <c r="X19" s="96" t="s">
        <v>133</v>
      </c>
      <c r="Y19" s="96"/>
    </row>
    <row r="20" spans="1:25" ht="18.75" customHeight="1">
      <c r="A20" s="26"/>
      <c r="B20" s="107" t="s">
        <v>0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8"/>
    </row>
    <row r="21" spans="1:25" ht="14.25">
      <c r="A21" s="27"/>
      <c r="B21" s="104" t="s">
        <v>1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5"/>
    </row>
    <row r="22" spans="1:25" ht="18.75" customHeight="1">
      <c r="A22" s="27"/>
      <c r="B22" s="103" t="s">
        <v>2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5"/>
    </row>
    <row r="23" spans="1:25" ht="28.5">
      <c r="A23" s="28" t="s">
        <v>3</v>
      </c>
      <c r="B23" s="19" t="s">
        <v>104</v>
      </c>
      <c r="C23" s="46"/>
      <c r="D23" s="18" t="s">
        <v>105</v>
      </c>
      <c r="E23" s="18"/>
      <c r="F23" s="97" t="s">
        <v>106</v>
      </c>
      <c r="G23" s="98"/>
      <c r="H23" s="18" t="s">
        <v>4</v>
      </c>
      <c r="I23" s="18"/>
      <c r="J23" s="18" t="s">
        <v>5</v>
      </c>
      <c r="K23" s="18"/>
      <c r="L23" s="17" t="s">
        <v>6</v>
      </c>
      <c r="M23" s="17"/>
      <c r="N23" s="21" t="s">
        <v>7</v>
      </c>
      <c r="O23" s="52"/>
      <c r="P23" s="21" t="s">
        <v>8</v>
      </c>
      <c r="Q23" s="52"/>
      <c r="R23" s="21" t="s">
        <v>107</v>
      </c>
      <c r="S23" s="52"/>
      <c r="T23" s="21" t="s">
        <v>108</v>
      </c>
      <c r="U23" s="52"/>
      <c r="V23" s="99" t="s">
        <v>109</v>
      </c>
      <c r="W23" s="100"/>
      <c r="X23" s="101" t="s">
        <v>110</v>
      </c>
      <c r="Y23" s="102"/>
    </row>
    <row r="24" spans="1:25" ht="14.25">
      <c r="A24" s="29"/>
      <c r="B24" s="6"/>
      <c r="C24" s="4"/>
      <c r="D24" s="5"/>
      <c r="E24" s="5"/>
      <c r="F24" s="20"/>
      <c r="G24" s="47"/>
      <c r="H24" s="48" t="s">
        <v>9</v>
      </c>
      <c r="I24" s="48"/>
      <c r="J24" s="49"/>
      <c r="K24" s="49"/>
      <c r="L24" s="7"/>
      <c r="M24" s="49"/>
      <c r="N24" s="57"/>
      <c r="O24" s="53"/>
      <c r="P24" s="57"/>
      <c r="Q24" s="53"/>
      <c r="R24" s="57"/>
      <c r="S24" s="53"/>
      <c r="T24" s="57"/>
      <c r="U24" s="53"/>
      <c r="V24" s="58"/>
      <c r="W24" s="56"/>
      <c r="X24" s="58"/>
      <c r="Y24" s="22"/>
    </row>
    <row r="25" spans="1:25" ht="15" thickBot="1">
      <c r="A25" s="29"/>
      <c r="B25" s="30" t="s">
        <v>10</v>
      </c>
      <c r="C25" s="30" t="s">
        <v>122</v>
      </c>
      <c r="D25" s="31" t="s">
        <v>11</v>
      </c>
      <c r="E25" s="31" t="s">
        <v>122</v>
      </c>
      <c r="F25" s="31" t="s">
        <v>11</v>
      </c>
      <c r="G25" s="31" t="s">
        <v>122</v>
      </c>
      <c r="H25" s="32" t="s">
        <v>11</v>
      </c>
      <c r="I25" s="32" t="s">
        <v>122</v>
      </c>
      <c r="J25" s="32" t="s">
        <v>11</v>
      </c>
      <c r="K25" s="32" t="s">
        <v>122</v>
      </c>
      <c r="L25" s="51" t="s">
        <v>11</v>
      </c>
      <c r="M25" s="51" t="s">
        <v>122</v>
      </c>
      <c r="N25" s="54" t="s">
        <v>11</v>
      </c>
      <c r="O25" s="54" t="s">
        <v>122</v>
      </c>
      <c r="P25" s="54" t="s">
        <v>11</v>
      </c>
      <c r="Q25" s="54" t="s">
        <v>122</v>
      </c>
      <c r="R25" s="54" t="s">
        <v>11</v>
      </c>
      <c r="S25" s="54" t="s">
        <v>122</v>
      </c>
      <c r="T25" s="54" t="s">
        <v>11</v>
      </c>
      <c r="U25" s="54" t="s">
        <v>122</v>
      </c>
      <c r="V25" s="54" t="s">
        <v>11</v>
      </c>
      <c r="W25" s="54" t="s">
        <v>122</v>
      </c>
      <c r="X25" s="55" t="s">
        <v>11</v>
      </c>
      <c r="Y25" s="33" t="s">
        <v>122</v>
      </c>
    </row>
    <row r="26" spans="1:25" ht="15.75" thickBot="1">
      <c r="A26" s="34">
        <v>1</v>
      </c>
      <c r="B26" s="35">
        <v>2</v>
      </c>
      <c r="C26" s="35">
        <v>3</v>
      </c>
      <c r="D26" s="36">
        <v>4</v>
      </c>
      <c r="E26" s="36">
        <v>5</v>
      </c>
      <c r="F26" s="36">
        <v>6</v>
      </c>
      <c r="G26" s="36">
        <v>7</v>
      </c>
      <c r="H26" s="36">
        <v>8</v>
      </c>
      <c r="I26" s="36">
        <v>9</v>
      </c>
      <c r="J26" s="36">
        <v>10</v>
      </c>
      <c r="K26" s="36">
        <v>11</v>
      </c>
      <c r="L26" s="36">
        <v>12</v>
      </c>
      <c r="M26" s="36">
        <v>13</v>
      </c>
      <c r="N26" s="37">
        <v>14</v>
      </c>
      <c r="O26" s="37">
        <v>15</v>
      </c>
      <c r="P26" s="37">
        <v>16</v>
      </c>
      <c r="Q26" s="37">
        <v>17</v>
      </c>
      <c r="R26" s="37">
        <v>18</v>
      </c>
      <c r="S26" s="37">
        <v>19</v>
      </c>
      <c r="T26" s="37">
        <v>20</v>
      </c>
      <c r="U26" s="37">
        <v>21</v>
      </c>
      <c r="V26" s="37">
        <v>22</v>
      </c>
      <c r="W26" s="50">
        <v>23</v>
      </c>
      <c r="X26" s="50">
        <v>24</v>
      </c>
      <c r="Y26" s="38">
        <v>25</v>
      </c>
    </row>
    <row r="27" spans="1:25" ht="15.75" thickBot="1">
      <c r="A27" s="9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24"/>
      <c r="O27" s="24"/>
      <c r="P27" s="24"/>
      <c r="Q27" s="24"/>
      <c r="R27" s="24"/>
      <c r="S27" s="24"/>
      <c r="T27" s="24"/>
      <c r="U27" s="24"/>
      <c r="V27" s="23"/>
      <c r="W27" s="23"/>
      <c r="X27" s="23"/>
      <c r="Y27" s="25"/>
    </row>
    <row r="28" spans="1:25" ht="15.75" thickBot="1">
      <c r="A28" s="39" t="s">
        <v>12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14"/>
      <c r="O28" s="14"/>
      <c r="P28" s="14"/>
      <c r="Q28" s="14"/>
      <c r="R28" s="41"/>
      <c r="S28" s="41"/>
      <c r="T28" s="41"/>
      <c r="U28" s="41"/>
      <c r="V28" s="42"/>
      <c r="W28" s="42"/>
      <c r="X28" s="42"/>
      <c r="Y28" s="43"/>
    </row>
    <row r="29" spans="1:25" ht="38.25" customHeight="1">
      <c r="A29" s="44" t="s">
        <v>93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1"/>
      <c r="S29" s="11"/>
      <c r="T29" s="11"/>
      <c r="U29" s="11"/>
      <c r="V29" s="11"/>
      <c r="W29" s="11"/>
      <c r="X29" s="11"/>
      <c r="Y29" s="12"/>
    </row>
    <row r="30" spans="1:25" ht="30" customHeight="1">
      <c r="A30" s="80" t="s">
        <v>59</v>
      </c>
      <c r="B30" s="59">
        <v>135000</v>
      </c>
      <c r="C30" s="59"/>
      <c r="D30" s="59"/>
      <c r="E30" s="59"/>
      <c r="F30" s="59"/>
      <c r="G30" s="59"/>
      <c r="H30" s="59"/>
      <c r="I30" s="59"/>
      <c r="J30" s="59"/>
      <c r="K30" s="59"/>
      <c r="L30" s="59">
        <v>135000</v>
      </c>
      <c r="M30" s="59"/>
      <c r="N30" s="59"/>
      <c r="O30" s="59"/>
      <c r="P30" s="59"/>
      <c r="Q30" s="59"/>
      <c r="R30" s="60"/>
      <c r="S30" s="60"/>
      <c r="T30" s="60"/>
      <c r="U30" s="60"/>
      <c r="V30" s="59">
        <v>135000</v>
      </c>
      <c r="W30" s="59"/>
      <c r="X30" s="59">
        <v>135000</v>
      </c>
      <c r="Y30" s="61"/>
    </row>
    <row r="31" spans="1:25" ht="12.75">
      <c r="A31" s="44" t="s">
        <v>86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4"/>
      <c r="S31" s="64"/>
      <c r="T31" s="64"/>
      <c r="U31" s="64"/>
      <c r="V31" s="64"/>
      <c r="W31" s="64"/>
      <c r="X31" s="63"/>
      <c r="Y31" s="65"/>
    </row>
    <row r="32" spans="1:25" ht="33.75" customHeight="1">
      <c r="A32" s="82" t="s">
        <v>60</v>
      </c>
      <c r="B32" s="84">
        <v>1320</v>
      </c>
      <c r="C32" s="84">
        <v>1119</v>
      </c>
      <c r="D32" s="62"/>
      <c r="E32" s="62"/>
      <c r="F32" s="62"/>
      <c r="G32" s="62"/>
      <c r="H32" s="62"/>
      <c r="I32" s="62"/>
      <c r="J32" s="62"/>
      <c r="K32" s="62"/>
      <c r="L32" s="62">
        <v>1320</v>
      </c>
      <c r="M32" s="62">
        <v>1119</v>
      </c>
      <c r="N32" s="62"/>
      <c r="O32" s="62"/>
      <c r="P32" s="62">
        <v>1320</v>
      </c>
      <c r="Q32" s="62">
        <v>1119</v>
      </c>
      <c r="R32" s="72"/>
      <c r="S32" s="72"/>
      <c r="T32" s="72"/>
      <c r="U32" s="72"/>
      <c r="V32" s="72"/>
      <c r="W32" s="72"/>
      <c r="X32" s="62">
        <v>1320</v>
      </c>
      <c r="Y32" s="68">
        <v>1119</v>
      </c>
    </row>
    <row r="33" spans="1:25" ht="34.5" customHeight="1">
      <c r="A33" s="82" t="s">
        <v>114</v>
      </c>
      <c r="B33" s="84">
        <v>653.5</v>
      </c>
      <c r="C33" s="84">
        <v>449.9</v>
      </c>
      <c r="D33" s="62"/>
      <c r="E33" s="62"/>
      <c r="F33" s="62"/>
      <c r="G33" s="62"/>
      <c r="H33" s="62"/>
      <c r="I33" s="62"/>
      <c r="J33" s="62"/>
      <c r="K33" s="62"/>
      <c r="L33" s="62">
        <v>653.5</v>
      </c>
      <c r="M33" s="62">
        <v>449.9</v>
      </c>
      <c r="N33" s="62"/>
      <c r="O33" s="62"/>
      <c r="P33" s="62">
        <v>653.5</v>
      </c>
      <c r="Q33" s="62">
        <v>449.9</v>
      </c>
      <c r="R33" s="72"/>
      <c r="S33" s="72"/>
      <c r="T33" s="72"/>
      <c r="U33" s="72"/>
      <c r="V33" s="72"/>
      <c r="W33" s="72"/>
      <c r="X33" s="62">
        <v>653.5</v>
      </c>
      <c r="Y33" s="68">
        <v>449.9</v>
      </c>
    </row>
    <row r="34" spans="1:25" ht="18" customHeight="1">
      <c r="A34" s="82" t="s">
        <v>13</v>
      </c>
      <c r="B34" s="84">
        <v>360</v>
      </c>
      <c r="C34" s="84">
        <v>358.7</v>
      </c>
      <c r="D34" s="62"/>
      <c r="E34" s="62"/>
      <c r="F34" s="62"/>
      <c r="G34" s="62"/>
      <c r="H34" s="62"/>
      <c r="I34" s="62"/>
      <c r="J34" s="62"/>
      <c r="K34" s="62"/>
      <c r="L34" s="62">
        <v>360</v>
      </c>
      <c r="M34" s="62">
        <v>358.7</v>
      </c>
      <c r="N34" s="62"/>
      <c r="O34" s="62"/>
      <c r="P34" s="62">
        <v>360</v>
      </c>
      <c r="Q34" s="62">
        <v>358.7</v>
      </c>
      <c r="R34" s="72"/>
      <c r="S34" s="72"/>
      <c r="T34" s="72"/>
      <c r="U34" s="72"/>
      <c r="V34" s="72"/>
      <c r="W34" s="72"/>
      <c r="X34" s="62">
        <v>360</v>
      </c>
      <c r="Y34" s="68">
        <v>358.7</v>
      </c>
    </row>
    <row r="35" spans="1:25" ht="37.5" customHeight="1">
      <c r="A35" s="82" t="s">
        <v>61</v>
      </c>
      <c r="B35" s="84">
        <v>265</v>
      </c>
      <c r="C35" s="84">
        <v>261.7</v>
      </c>
      <c r="D35" s="62"/>
      <c r="E35" s="62"/>
      <c r="F35" s="62"/>
      <c r="G35" s="62"/>
      <c r="H35" s="62"/>
      <c r="I35" s="62"/>
      <c r="J35" s="62"/>
      <c r="K35" s="62"/>
      <c r="L35" s="62">
        <v>265</v>
      </c>
      <c r="M35" s="62">
        <v>261.7</v>
      </c>
      <c r="N35" s="62"/>
      <c r="O35" s="62"/>
      <c r="P35" s="62">
        <v>265</v>
      </c>
      <c r="Q35" s="62">
        <v>261.7</v>
      </c>
      <c r="R35" s="72"/>
      <c r="S35" s="72"/>
      <c r="T35" s="72"/>
      <c r="U35" s="72"/>
      <c r="V35" s="72"/>
      <c r="W35" s="72"/>
      <c r="X35" s="62">
        <v>265</v>
      </c>
      <c r="Y35" s="68">
        <v>261.7</v>
      </c>
    </row>
    <row r="36" spans="1:25" ht="31.5" customHeight="1" thickBot="1">
      <c r="A36" s="82" t="s">
        <v>115</v>
      </c>
      <c r="B36" s="62">
        <v>148</v>
      </c>
      <c r="C36" s="62">
        <v>147.1</v>
      </c>
      <c r="D36" s="62"/>
      <c r="E36" s="62"/>
      <c r="F36" s="62"/>
      <c r="G36" s="62"/>
      <c r="H36" s="62"/>
      <c r="I36" s="62"/>
      <c r="J36" s="62"/>
      <c r="K36" s="62"/>
      <c r="L36" s="62">
        <v>148</v>
      </c>
      <c r="M36" s="62">
        <v>147.1</v>
      </c>
      <c r="N36" s="62"/>
      <c r="O36" s="62"/>
      <c r="P36" s="62">
        <v>148</v>
      </c>
      <c r="Q36" s="62">
        <v>147.1</v>
      </c>
      <c r="R36" s="72"/>
      <c r="S36" s="72"/>
      <c r="T36" s="72"/>
      <c r="U36" s="72"/>
      <c r="V36" s="72"/>
      <c r="W36" s="72"/>
      <c r="X36" s="62">
        <v>148</v>
      </c>
      <c r="Y36" s="68">
        <v>147.1</v>
      </c>
    </row>
    <row r="37" spans="1:25" ht="19.5" customHeight="1" thickBot="1">
      <c r="A37" s="13" t="s">
        <v>14</v>
      </c>
      <c r="B37" s="66">
        <f>B30+B32+B33+B34+B35+B36</f>
        <v>137746.5</v>
      </c>
      <c r="C37" s="66">
        <f>C32+C33+C34+C35+C36</f>
        <v>2336.4</v>
      </c>
      <c r="D37" s="66">
        <v>0</v>
      </c>
      <c r="E37" s="66">
        <v>0</v>
      </c>
      <c r="F37" s="66">
        <v>0</v>
      </c>
      <c r="G37" s="66">
        <v>0</v>
      </c>
      <c r="H37" s="66">
        <v>0</v>
      </c>
      <c r="I37" s="66">
        <v>0</v>
      </c>
      <c r="J37" s="66">
        <v>0</v>
      </c>
      <c r="K37" s="66">
        <v>0</v>
      </c>
      <c r="L37" s="66">
        <f>L30+L32+L33+L34+L35+L36</f>
        <v>137746.5</v>
      </c>
      <c r="M37" s="66">
        <f>M32+M33+M34+M35+M36</f>
        <v>2336.4</v>
      </c>
      <c r="N37" s="66">
        <v>0</v>
      </c>
      <c r="O37" s="66">
        <v>0</v>
      </c>
      <c r="P37" s="66">
        <f>P32+P33+P34+P35+P36</f>
        <v>2746.5</v>
      </c>
      <c r="Q37" s="66">
        <f>Q32+Q33+Q34+Q35+Q36</f>
        <v>2336.4</v>
      </c>
      <c r="R37" s="66">
        <v>0</v>
      </c>
      <c r="S37" s="66">
        <v>0</v>
      </c>
      <c r="T37" s="66">
        <v>0</v>
      </c>
      <c r="U37" s="66">
        <v>0</v>
      </c>
      <c r="V37" s="66">
        <f>V30</f>
        <v>135000</v>
      </c>
      <c r="W37" s="66">
        <v>0</v>
      </c>
      <c r="X37" s="66">
        <f>X30+X32+X33+X34+X35+X36</f>
        <v>137746.5</v>
      </c>
      <c r="Y37" s="67">
        <f>Y32+Y33+Y34+Y35+Y36</f>
        <v>2336.4</v>
      </c>
    </row>
    <row r="38" spans="1:25" ht="15.75" thickBot="1">
      <c r="A38" s="89" t="s">
        <v>15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90"/>
      <c r="S38" s="90"/>
      <c r="T38" s="90"/>
      <c r="U38" s="90"/>
      <c r="V38" s="90"/>
      <c r="W38" s="90"/>
      <c r="X38" s="66"/>
      <c r="Y38" s="67"/>
    </row>
    <row r="39" spans="1:25" ht="57.75" customHeight="1">
      <c r="A39" s="44" t="s">
        <v>94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60"/>
      <c r="S39" s="60"/>
      <c r="T39" s="60"/>
      <c r="U39" s="60"/>
      <c r="V39" s="60"/>
      <c r="W39" s="60"/>
      <c r="X39" s="59"/>
      <c r="Y39" s="61"/>
    </row>
    <row r="40" spans="1:25" ht="32.25" customHeight="1">
      <c r="A40" s="82" t="s">
        <v>16</v>
      </c>
      <c r="B40" s="62">
        <v>10000</v>
      </c>
      <c r="C40" s="62"/>
      <c r="D40" s="62"/>
      <c r="E40" s="62"/>
      <c r="F40" s="62"/>
      <c r="G40" s="62"/>
      <c r="H40" s="62"/>
      <c r="I40" s="62"/>
      <c r="J40" s="62"/>
      <c r="K40" s="62"/>
      <c r="L40" s="62">
        <v>10000</v>
      </c>
      <c r="M40" s="62"/>
      <c r="N40" s="62"/>
      <c r="O40" s="62"/>
      <c r="P40" s="62">
        <v>10000</v>
      </c>
      <c r="Q40" s="62"/>
      <c r="R40" s="64"/>
      <c r="S40" s="64"/>
      <c r="T40" s="64"/>
      <c r="U40" s="64"/>
      <c r="V40" s="64"/>
      <c r="W40" s="64"/>
      <c r="X40" s="62">
        <v>10000</v>
      </c>
      <c r="Y40" s="68"/>
    </row>
    <row r="41" spans="1:25" ht="38.25" customHeight="1">
      <c r="A41" s="82" t="s">
        <v>17</v>
      </c>
      <c r="B41" s="59">
        <v>2000</v>
      </c>
      <c r="C41" s="59"/>
      <c r="D41" s="59"/>
      <c r="E41" s="59"/>
      <c r="F41" s="59"/>
      <c r="G41" s="59"/>
      <c r="H41" s="59"/>
      <c r="I41" s="59"/>
      <c r="J41" s="59"/>
      <c r="K41" s="59"/>
      <c r="L41" s="59">
        <v>2000</v>
      </c>
      <c r="M41" s="59"/>
      <c r="N41" s="59">
        <v>2000</v>
      </c>
      <c r="O41" s="59"/>
      <c r="P41" s="59"/>
      <c r="Q41" s="59"/>
      <c r="R41" s="60"/>
      <c r="S41" s="60"/>
      <c r="T41" s="60"/>
      <c r="U41" s="60"/>
      <c r="V41" s="60"/>
      <c r="W41" s="60"/>
      <c r="X41" s="59">
        <v>2000</v>
      </c>
      <c r="Y41" s="61"/>
    </row>
    <row r="42" spans="1:25" ht="32.25" customHeight="1">
      <c r="A42" s="82" t="s">
        <v>18</v>
      </c>
      <c r="B42" s="59">
        <v>1500</v>
      </c>
      <c r="C42" s="59"/>
      <c r="D42" s="59"/>
      <c r="E42" s="59"/>
      <c r="F42" s="59"/>
      <c r="G42" s="59"/>
      <c r="H42" s="59"/>
      <c r="I42" s="59"/>
      <c r="J42" s="59"/>
      <c r="K42" s="59"/>
      <c r="L42" s="59">
        <v>1500</v>
      </c>
      <c r="M42" s="59"/>
      <c r="N42" s="59">
        <v>1500</v>
      </c>
      <c r="O42" s="59"/>
      <c r="P42" s="59"/>
      <c r="Q42" s="59"/>
      <c r="R42" s="60"/>
      <c r="S42" s="60"/>
      <c r="T42" s="60"/>
      <c r="U42" s="60"/>
      <c r="V42" s="60"/>
      <c r="W42" s="60"/>
      <c r="X42" s="59">
        <v>1500</v>
      </c>
      <c r="Y42" s="61"/>
    </row>
    <row r="43" spans="1:25" ht="12.75">
      <c r="A43" s="44" t="s">
        <v>19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60"/>
      <c r="S43" s="60"/>
      <c r="T43" s="60"/>
      <c r="U43" s="60"/>
      <c r="V43" s="60"/>
      <c r="W43" s="60"/>
      <c r="X43" s="59"/>
      <c r="Y43" s="61"/>
    </row>
    <row r="44" spans="1:25" ht="31.5" customHeight="1">
      <c r="A44" s="82" t="s">
        <v>20</v>
      </c>
      <c r="B44" s="84">
        <v>800</v>
      </c>
      <c r="C44" s="84">
        <v>717.2</v>
      </c>
      <c r="D44" s="62"/>
      <c r="E44" s="62"/>
      <c r="F44" s="62"/>
      <c r="G44" s="62"/>
      <c r="H44" s="62"/>
      <c r="I44" s="62"/>
      <c r="J44" s="62"/>
      <c r="K44" s="62"/>
      <c r="L44" s="62">
        <v>800</v>
      </c>
      <c r="M44" s="62">
        <v>717.2</v>
      </c>
      <c r="N44" s="62"/>
      <c r="O44" s="62"/>
      <c r="P44" s="62">
        <v>800</v>
      </c>
      <c r="Q44" s="62">
        <v>717.2</v>
      </c>
      <c r="R44" s="72"/>
      <c r="S44" s="72"/>
      <c r="T44" s="72"/>
      <c r="U44" s="72"/>
      <c r="V44" s="72"/>
      <c r="W44" s="72"/>
      <c r="X44" s="62">
        <v>800</v>
      </c>
      <c r="Y44" s="68">
        <f aca="true" t="shared" si="0" ref="Y44:Y51">Q44</f>
        <v>717.2</v>
      </c>
    </row>
    <row r="45" spans="1:25" ht="27.75" customHeight="1">
      <c r="A45" s="82" t="s">
        <v>21</v>
      </c>
      <c r="B45" s="59">
        <v>60</v>
      </c>
      <c r="C45" s="59">
        <v>51.7</v>
      </c>
      <c r="D45" s="59"/>
      <c r="E45" s="59"/>
      <c r="F45" s="59"/>
      <c r="G45" s="59"/>
      <c r="H45" s="59"/>
      <c r="I45" s="59"/>
      <c r="J45" s="59"/>
      <c r="K45" s="59"/>
      <c r="L45" s="59">
        <v>60</v>
      </c>
      <c r="M45" s="59">
        <v>51.7</v>
      </c>
      <c r="N45" s="59"/>
      <c r="O45" s="59"/>
      <c r="P45" s="59">
        <v>60</v>
      </c>
      <c r="Q45" s="59">
        <v>51.7</v>
      </c>
      <c r="R45" s="60"/>
      <c r="S45" s="60"/>
      <c r="T45" s="60"/>
      <c r="U45" s="60"/>
      <c r="V45" s="60"/>
      <c r="W45" s="60"/>
      <c r="X45" s="59">
        <v>60</v>
      </c>
      <c r="Y45" s="61">
        <f t="shared" si="0"/>
        <v>51.7</v>
      </c>
    </row>
    <row r="46" spans="1:25" ht="37.5" customHeight="1">
      <c r="A46" s="82" t="s">
        <v>22</v>
      </c>
      <c r="B46" s="84">
        <v>425</v>
      </c>
      <c r="C46" s="84">
        <f>K46+M46</f>
        <v>50.6</v>
      </c>
      <c r="D46" s="59"/>
      <c r="E46" s="59"/>
      <c r="F46" s="59"/>
      <c r="G46" s="59"/>
      <c r="H46" s="59"/>
      <c r="I46" s="59"/>
      <c r="J46" s="59">
        <v>370</v>
      </c>
      <c r="K46" s="59"/>
      <c r="L46" s="59">
        <v>55</v>
      </c>
      <c r="M46" s="59">
        <f>Q46</f>
        <v>50.6</v>
      </c>
      <c r="N46" s="73"/>
      <c r="O46" s="73"/>
      <c r="P46" s="59">
        <v>55</v>
      </c>
      <c r="Q46" s="59">
        <v>50.6</v>
      </c>
      <c r="R46" s="73"/>
      <c r="S46" s="73"/>
      <c r="T46" s="73"/>
      <c r="U46" s="73"/>
      <c r="V46" s="60"/>
      <c r="W46" s="60"/>
      <c r="X46" s="62">
        <v>55</v>
      </c>
      <c r="Y46" s="68">
        <f t="shared" si="0"/>
        <v>50.6</v>
      </c>
    </row>
    <row r="47" spans="1:25" ht="45" customHeight="1">
      <c r="A47" s="83" t="s">
        <v>62</v>
      </c>
      <c r="B47" s="62">
        <v>20.4</v>
      </c>
      <c r="C47" s="62">
        <f>M47</f>
        <v>20.4</v>
      </c>
      <c r="D47" s="62"/>
      <c r="E47" s="62"/>
      <c r="F47" s="62"/>
      <c r="G47" s="62"/>
      <c r="H47" s="62"/>
      <c r="I47" s="62"/>
      <c r="J47" s="62"/>
      <c r="K47" s="62"/>
      <c r="L47" s="62">
        <v>20.4</v>
      </c>
      <c r="M47" s="62">
        <f>Q47</f>
        <v>20.4</v>
      </c>
      <c r="N47" s="62"/>
      <c r="O47" s="62"/>
      <c r="P47" s="62">
        <v>20.4</v>
      </c>
      <c r="Q47" s="62">
        <v>20.4</v>
      </c>
      <c r="R47" s="64"/>
      <c r="S47" s="64"/>
      <c r="T47" s="64"/>
      <c r="U47" s="64"/>
      <c r="V47" s="64"/>
      <c r="W47" s="64"/>
      <c r="X47" s="62">
        <v>20.4</v>
      </c>
      <c r="Y47" s="68">
        <f t="shared" si="0"/>
        <v>20.4</v>
      </c>
    </row>
    <row r="48" spans="1:25" ht="18.75" customHeight="1">
      <c r="A48" s="83" t="s">
        <v>63</v>
      </c>
      <c r="B48" s="62">
        <v>10</v>
      </c>
      <c r="C48" s="62">
        <f>M48</f>
        <v>3.3</v>
      </c>
      <c r="D48" s="62"/>
      <c r="E48" s="62"/>
      <c r="F48" s="62"/>
      <c r="G48" s="62"/>
      <c r="H48" s="62"/>
      <c r="I48" s="62"/>
      <c r="J48" s="62"/>
      <c r="K48" s="62"/>
      <c r="L48" s="62">
        <v>10</v>
      </c>
      <c r="M48" s="62">
        <f>Q48</f>
        <v>3.3</v>
      </c>
      <c r="N48" s="62"/>
      <c r="O48" s="62"/>
      <c r="P48" s="62">
        <v>10</v>
      </c>
      <c r="Q48" s="62">
        <v>3.3</v>
      </c>
      <c r="R48" s="64"/>
      <c r="S48" s="64"/>
      <c r="T48" s="64"/>
      <c r="U48" s="64"/>
      <c r="V48" s="64"/>
      <c r="W48" s="64"/>
      <c r="X48" s="62">
        <v>10</v>
      </c>
      <c r="Y48" s="68">
        <f t="shared" si="0"/>
        <v>3.3</v>
      </c>
    </row>
    <row r="49" spans="1:25" ht="31.5" customHeight="1">
      <c r="A49" s="83" t="s">
        <v>64</v>
      </c>
      <c r="B49" s="62">
        <v>60</v>
      </c>
      <c r="C49" s="62">
        <v>57.8</v>
      </c>
      <c r="D49" s="62"/>
      <c r="E49" s="62"/>
      <c r="F49" s="62"/>
      <c r="G49" s="62"/>
      <c r="H49" s="62"/>
      <c r="I49" s="62"/>
      <c r="J49" s="62"/>
      <c r="K49" s="62"/>
      <c r="L49" s="62">
        <v>60</v>
      </c>
      <c r="M49" s="62">
        <v>57.8</v>
      </c>
      <c r="N49" s="62"/>
      <c r="O49" s="62"/>
      <c r="P49" s="62">
        <v>60</v>
      </c>
      <c r="Q49" s="62">
        <v>57.8</v>
      </c>
      <c r="R49" s="64"/>
      <c r="S49" s="64"/>
      <c r="T49" s="64"/>
      <c r="U49" s="64"/>
      <c r="V49" s="64"/>
      <c r="W49" s="64"/>
      <c r="X49" s="62">
        <v>60</v>
      </c>
      <c r="Y49" s="68">
        <f t="shared" si="0"/>
        <v>57.8</v>
      </c>
    </row>
    <row r="50" spans="1:25" ht="20.25" customHeight="1">
      <c r="A50" s="83" t="s">
        <v>65</v>
      </c>
      <c r="B50" s="62">
        <v>100</v>
      </c>
      <c r="C50" s="62">
        <v>93.2</v>
      </c>
      <c r="D50" s="62"/>
      <c r="E50" s="62"/>
      <c r="F50" s="62"/>
      <c r="G50" s="62"/>
      <c r="H50" s="62"/>
      <c r="I50" s="62"/>
      <c r="J50" s="62"/>
      <c r="K50" s="62"/>
      <c r="L50" s="62">
        <v>100</v>
      </c>
      <c r="M50" s="62">
        <v>93.2</v>
      </c>
      <c r="N50" s="62"/>
      <c r="O50" s="62"/>
      <c r="P50" s="62">
        <v>100</v>
      </c>
      <c r="Q50" s="62">
        <v>93.2</v>
      </c>
      <c r="R50" s="64"/>
      <c r="S50" s="64"/>
      <c r="T50" s="64"/>
      <c r="U50" s="64"/>
      <c r="V50" s="64"/>
      <c r="W50" s="64"/>
      <c r="X50" s="62">
        <v>100</v>
      </c>
      <c r="Y50" s="68">
        <f t="shared" si="0"/>
        <v>93.2</v>
      </c>
    </row>
    <row r="51" spans="1:25" ht="34.5" customHeight="1" thickBot="1">
      <c r="A51" s="83" t="s">
        <v>117</v>
      </c>
      <c r="B51" s="62">
        <v>27</v>
      </c>
      <c r="C51" s="62">
        <v>23.4</v>
      </c>
      <c r="D51" s="62"/>
      <c r="E51" s="62"/>
      <c r="F51" s="62"/>
      <c r="G51" s="62"/>
      <c r="H51" s="62"/>
      <c r="I51" s="62"/>
      <c r="J51" s="62"/>
      <c r="K51" s="62"/>
      <c r="L51" s="62">
        <v>27</v>
      </c>
      <c r="M51" s="62">
        <v>23.4</v>
      </c>
      <c r="N51" s="62"/>
      <c r="O51" s="62"/>
      <c r="P51" s="62">
        <v>27</v>
      </c>
      <c r="Q51" s="62">
        <v>23.4</v>
      </c>
      <c r="R51" s="72"/>
      <c r="S51" s="72"/>
      <c r="T51" s="72"/>
      <c r="U51" s="72"/>
      <c r="V51" s="72"/>
      <c r="W51" s="72"/>
      <c r="X51" s="62">
        <v>27</v>
      </c>
      <c r="Y51" s="68">
        <f t="shared" si="0"/>
        <v>23.4</v>
      </c>
    </row>
    <row r="52" spans="1:25" ht="15.75" thickBot="1">
      <c r="A52" s="13" t="s">
        <v>14</v>
      </c>
      <c r="B52" s="66">
        <f>B40+B41+B42+B44+B45+B46+B47+B48+B49+B50+B51</f>
        <v>15002.4</v>
      </c>
      <c r="C52" s="66">
        <f>C44+C45+C46+C47+C48+C49+C50+C51</f>
        <v>1017.6</v>
      </c>
      <c r="D52" s="66">
        <v>0</v>
      </c>
      <c r="E52" s="66">
        <v>0</v>
      </c>
      <c r="F52" s="66">
        <v>0</v>
      </c>
      <c r="G52" s="66">
        <v>0</v>
      </c>
      <c r="H52" s="66">
        <v>0</v>
      </c>
      <c r="I52" s="66">
        <v>0</v>
      </c>
      <c r="J52" s="66">
        <f>J46</f>
        <v>370</v>
      </c>
      <c r="K52" s="66">
        <v>0</v>
      </c>
      <c r="L52" s="66">
        <f>L40+L41+L42+L44+L45+L46+L47+L48+L49+L50+L51</f>
        <v>14632.4</v>
      </c>
      <c r="M52" s="66">
        <f>M44+M45+M46+M47+M48+M49+M50+M51</f>
        <v>1017.6</v>
      </c>
      <c r="N52" s="66">
        <f>N41+N42</f>
        <v>3500</v>
      </c>
      <c r="O52" s="66">
        <v>0</v>
      </c>
      <c r="P52" s="66">
        <f>P40+P44+P45+P46+P47+P48+P49+P50+P51</f>
        <v>11132.4</v>
      </c>
      <c r="Q52" s="66">
        <f>Q44+Q45+Q46+Q47+Q48+Q49+Q50+Q51</f>
        <v>1017.6</v>
      </c>
      <c r="R52" s="66">
        <v>0</v>
      </c>
      <c r="S52" s="66">
        <v>0</v>
      </c>
      <c r="T52" s="66">
        <v>0</v>
      </c>
      <c r="U52" s="66">
        <v>0</v>
      </c>
      <c r="V52" s="66">
        <v>0</v>
      </c>
      <c r="W52" s="66">
        <v>0</v>
      </c>
      <c r="X52" s="66">
        <f>X40+X41+X42+X44+X45+X46+X47+X48+X49+X50+X51</f>
        <v>14632.4</v>
      </c>
      <c r="Y52" s="67">
        <f>Y44+Y45+Y46+Y47+Y48+Y49+Y50+Y51</f>
        <v>1017.6</v>
      </c>
    </row>
    <row r="53" spans="1:25" ht="15.75" thickBot="1">
      <c r="A53" s="89" t="s">
        <v>23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90"/>
      <c r="S53" s="90"/>
      <c r="T53" s="90"/>
      <c r="U53" s="90"/>
      <c r="V53" s="90"/>
      <c r="W53" s="90"/>
      <c r="X53" s="66"/>
      <c r="Y53" s="67"/>
    </row>
    <row r="54" spans="1:25" ht="24">
      <c r="A54" s="44" t="s">
        <v>95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60"/>
      <c r="S54" s="60"/>
      <c r="T54" s="60"/>
      <c r="U54" s="60"/>
      <c r="V54" s="60"/>
      <c r="W54" s="60"/>
      <c r="X54" s="59"/>
      <c r="Y54" s="61"/>
    </row>
    <row r="55" spans="1:25" ht="38.25">
      <c r="A55" s="82" t="s">
        <v>24</v>
      </c>
      <c r="B55" s="84">
        <v>5700</v>
      </c>
      <c r="C55" s="84">
        <f>G55+M55</f>
        <v>2787.7000000000003</v>
      </c>
      <c r="D55" s="62"/>
      <c r="E55" s="62"/>
      <c r="F55" s="62">
        <v>500</v>
      </c>
      <c r="G55" s="62">
        <v>443.3</v>
      </c>
      <c r="H55" s="62"/>
      <c r="I55" s="62"/>
      <c r="J55" s="62"/>
      <c r="K55" s="62"/>
      <c r="L55" s="62">
        <v>5200</v>
      </c>
      <c r="M55" s="62">
        <f>O55+Q55</f>
        <v>2344.4</v>
      </c>
      <c r="N55" s="62">
        <v>2300</v>
      </c>
      <c r="O55" s="62"/>
      <c r="P55" s="62">
        <v>2900</v>
      </c>
      <c r="Q55" s="62">
        <v>2344.4</v>
      </c>
      <c r="R55" s="72"/>
      <c r="S55" s="72"/>
      <c r="T55" s="72"/>
      <c r="U55" s="72"/>
      <c r="V55" s="62"/>
      <c r="W55" s="62"/>
      <c r="X55" s="62">
        <v>5200</v>
      </c>
      <c r="Y55" s="68">
        <f>O55+Q55</f>
        <v>2344.4</v>
      </c>
    </row>
    <row r="56" spans="1:25" ht="54.75" customHeight="1">
      <c r="A56" s="44" t="s">
        <v>25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60"/>
      <c r="S56" s="60"/>
      <c r="T56" s="60"/>
      <c r="U56" s="60"/>
      <c r="V56" s="60"/>
      <c r="W56" s="60"/>
      <c r="X56" s="59"/>
      <c r="Y56" s="61"/>
    </row>
    <row r="57" spans="1:25" ht="38.25">
      <c r="A57" s="83" t="s">
        <v>66</v>
      </c>
      <c r="B57" s="62">
        <v>3600</v>
      </c>
      <c r="C57" s="62">
        <v>3600</v>
      </c>
      <c r="D57" s="62"/>
      <c r="E57" s="62"/>
      <c r="F57" s="62"/>
      <c r="G57" s="62"/>
      <c r="H57" s="62"/>
      <c r="I57" s="62"/>
      <c r="J57" s="62"/>
      <c r="K57" s="62"/>
      <c r="L57" s="62">
        <v>3600</v>
      </c>
      <c r="M57" s="62">
        <v>3600</v>
      </c>
      <c r="N57" s="62"/>
      <c r="O57" s="62"/>
      <c r="P57" s="62">
        <v>3600</v>
      </c>
      <c r="Q57" s="62">
        <v>3600</v>
      </c>
      <c r="R57" s="72"/>
      <c r="S57" s="72"/>
      <c r="T57" s="72"/>
      <c r="U57" s="72"/>
      <c r="V57" s="72"/>
      <c r="W57" s="72"/>
      <c r="X57" s="62">
        <v>3600</v>
      </c>
      <c r="Y57" s="68">
        <f>Q57</f>
        <v>3600</v>
      </c>
    </row>
    <row r="58" spans="1:25" ht="12.75">
      <c r="A58" s="44" t="s">
        <v>19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60"/>
      <c r="S58" s="60"/>
      <c r="T58" s="60"/>
      <c r="U58" s="60"/>
      <c r="V58" s="60"/>
      <c r="W58" s="60"/>
      <c r="X58" s="59"/>
      <c r="Y58" s="61"/>
    </row>
    <row r="59" spans="1:25" ht="58.5" customHeight="1" thickBot="1">
      <c r="A59" s="82" t="s">
        <v>27</v>
      </c>
      <c r="B59" s="84">
        <v>2000</v>
      </c>
      <c r="C59" s="84">
        <f>M59</f>
        <v>38.8</v>
      </c>
      <c r="D59" s="62"/>
      <c r="E59" s="62"/>
      <c r="F59" s="62"/>
      <c r="G59" s="62"/>
      <c r="H59" s="62"/>
      <c r="I59" s="62"/>
      <c r="J59" s="62"/>
      <c r="K59" s="62"/>
      <c r="L59" s="62">
        <v>2000</v>
      </c>
      <c r="M59" s="62">
        <f>Q59</f>
        <v>38.8</v>
      </c>
      <c r="N59" s="62"/>
      <c r="O59" s="62"/>
      <c r="P59" s="62">
        <v>2000</v>
      </c>
      <c r="Q59" s="62">
        <v>38.8</v>
      </c>
      <c r="R59" s="72"/>
      <c r="S59" s="72"/>
      <c r="T59" s="72"/>
      <c r="U59" s="72"/>
      <c r="V59" s="72"/>
      <c r="W59" s="72"/>
      <c r="X59" s="62">
        <v>2000</v>
      </c>
      <c r="Y59" s="68">
        <f>Q59</f>
        <v>38.8</v>
      </c>
    </row>
    <row r="60" spans="1:25" ht="15.75" thickBot="1">
      <c r="A60" s="13" t="s">
        <v>14</v>
      </c>
      <c r="B60" s="66">
        <f>B55+B57+B59</f>
        <v>11300</v>
      </c>
      <c r="C60" s="66">
        <f>C55+C57+C59</f>
        <v>6426.500000000001</v>
      </c>
      <c r="D60" s="66">
        <v>0</v>
      </c>
      <c r="E60" s="66">
        <v>0</v>
      </c>
      <c r="F60" s="66">
        <f>F55</f>
        <v>500</v>
      </c>
      <c r="G60" s="66">
        <f>G55</f>
        <v>443.3</v>
      </c>
      <c r="H60" s="66">
        <v>0</v>
      </c>
      <c r="I60" s="66">
        <v>0</v>
      </c>
      <c r="J60" s="66">
        <v>0</v>
      </c>
      <c r="K60" s="66">
        <v>0</v>
      </c>
      <c r="L60" s="66">
        <f>L55+L57+L59</f>
        <v>10800</v>
      </c>
      <c r="M60" s="66">
        <f>M55+M57+M59</f>
        <v>5983.2</v>
      </c>
      <c r="N60" s="66">
        <f>N55</f>
        <v>2300</v>
      </c>
      <c r="O60" s="66">
        <v>0</v>
      </c>
      <c r="P60" s="66">
        <f>P55+P57+P59</f>
        <v>8500</v>
      </c>
      <c r="Q60" s="66">
        <f>Q55+Q57+Q59</f>
        <v>5983.2</v>
      </c>
      <c r="R60" s="66">
        <v>0</v>
      </c>
      <c r="S60" s="66">
        <v>0</v>
      </c>
      <c r="T60" s="66">
        <v>0</v>
      </c>
      <c r="U60" s="66">
        <v>0</v>
      </c>
      <c r="V60" s="66">
        <v>0</v>
      </c>
      <c r="W60" s="66">
        <v>0</v>
      </c>
      <c r="X60" s="66">
        <f>X55+X57+X59</f>
        <v>10800</v>
      </c>
      <c r="Y60" s="67">
        <f>Y55+Y57+Y59</f>
        <v>5983.2</v>
      </c>
    </row>
    <row r="61" spans="1:25" ht="15.75" thickBot="1">
      <c r="A61" s="89" t="s">
        <v>28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90"/>
      <c r="S61" s="90"/>
      <c r="T61" s="90"/>
      <c r="U61" s="90"/>
      <c r="V61" s="90"/>
      <c r="W61" s="90"/>
      <c r="X61" s="66"/>
      <c r="Y61" s="67"/>
    </row>
    <row r="62" spans="1:25" ht="24">
      <c r="A62" s="44" t="s">
        <v>96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0"/>
      <c r="S62" s="60"/>
      <c r="T62" s="60"/>
      <c r="U62" s="60"/>
      <c r="V62" s="60"/>
      <c r="W62" s="60"/>
      <c r="X62" s="59"/>
      <c r="Y62" s="61"/>
    </row>
    <row r="63" spans="1:25" ht="24">
      <c r="A63" s="45" t="s">
        <v>92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60"/>
      <c r="S63" s="60"/>
      <c r="T63" s="60"/>
      <c r="U63" s="60"/>
      <c r="V63" s="60"/>
      <c r="W63" s="60"/>
      <c r="X63" s="59"/>
      <c r="Y63" s="61"/>
    </row>
    <row r="64" spans="1:25" ht="31.5" customHeight="1">
      <c r="A64" s="81" t="s">
        <v>29</v>
      </c>
      <c r="B64" s="59">
        <v>18000</v>
      </c>
      <c r="C64" s="59"/>
      <c r="D64" s="59"/>
      <c r="E64" s="59"/>
      <c r="F64" s="59"/>
      <c r="G64" s="59"/>
      <c r="H64" s="59"/>
      <c r="I64" s="59"/>
      <c r="J64" s="59"/>
      <c r="K64" s="59"/>
      <c r="L64" s="59">
        <v>18000</v>
      </c>
      <c r="M64" s="59"/>
      <c r="N64" s="59"/>
      <c r="O64" s="59"/>
      <c r="P64" s="59"/>
      <c r="Q64" s="59"/>
      <c r="R64" s="60"/>
      <c r="S64" s="60"/>
      <c r="T64" s="60"/>
      <c r="U64" s="60"/>
      <c r="V64" s="59">
        <v>18000</v>
      </c>
      <c r="W64" s="59"/>
      <c r="X64" s="59">
        <v>18000</v>
      </c>
      <c r="Y64" s="61"/>
    </row>
    <row r="65" spans="1:25" ht="54.75" customHeight="1">
      <c r="A65" s="44" t="s">
        <v>111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73"/>
      <c r="O65" s="73"/>
      <c r="P65" s="73"/>
      <c r="Q65" s="73"/>
      <c r="R65" s="73"/>
      <c r="S65" s="73"/>
      <c r="T65" s="73"/>
      <c r="U65" s="73"/>
      <c r="V65" s="60"/>
      <c r="W65" s="60"/>
      <c r="X65" s="59"/>
      <c r="Y65" s="61"/>
    </row>
    <row r="66" spans="1:25" ht="25.5">
      <c r="A66" s="83" t="s">
        <v>30</v>
      </c>
      <c r="B66" s="62">
        <v>5828</v>
      </c>
      <c r="C66" s="62">
        <v>5221.2</v>
      </c>
      <c r="D66" s="62"/>
      <c r="E66" s="62"/>
      <c r="F66" s="84">
        <v>5270</v>
      </c>
      <c r="G66" s="84">
        <v>5221.2</v>
      </c>
      <c r="H66" s="62"/>
      <c r="I66" s="62"/>
      <c r="J66" s="62"/>
      <c r="K66" s="62"/>
      <c r="L66" s="62">
        <v>558</v>
      </c>
      <c r="M66" s="62"/>
      <c r="N66" s="62"/>
      <c r="O66" s="62"/>
      <c r="P66" s="62">
        <v>178</v>
      </c>
      <c r="Q66" s="62"/>
      <c r="R66" s="72"/>
      <c r="S66" s="72"/>
      <c r="T66" s="62">
        <v>380</v>
      </c>
      <c r="U66" s="62"/>
      <c r="V66" s="72"/>
      <c r="W66" s="72"/>
      <c r="X66" s="62">
        <v>558</v>
      </c>
      <c r="Y66" s="68"/>
    </row>
    <row r="67" spans="1:25" ht="19.5" customHeight="1">
      <c r="A67" s="83" t="s">
        <v>31</v>
      </c>
      <c r="B67" s="59">
        <v>300</v>
      </c>
      <c r="C67" s="59"/>
      <c r="D67" s="59"/>
      <c r="E67" s="59"/>
      <c r="F67" s="59"/>
      <c r="G67" s="59"/>
      <c r="H67" s="59"/>
      <c r="I67" s="59"/>
      <c r="J67" s="59"/>
      <c r="K67" s="59"/>
      <c r="L67" s="59">
        <v>300</v>
      </c>
      <c r="M67" s="59"/>
      <c r="N67" s="59">
        <v>300</v>
      </c>
      <c r="O67" s="59"/>
      <c r="P67" s="59"/>
      <c r="Q67" s="59"/>
      <c r="R67" s="60"/>
      <c r="S67" s="60"/>
      <c r="T67" s="60"/>
      <c r="U67" s="60"/>
      <c r="V67" s="60"/>
      <c r="W67" s="60"/>
      <c r="X67" s="59">
        <v>300</v>
      </c>
      <c r="Y67" s="61"/>
    </row>
    <row r="68" spans="1:25" ht="25.5">
      <c r="A68" s="82" t="s">
        <v>32</v>
      </c>
      <c r="B68" s="59">
        <v>27</v>
      </c>
      <c r="C68" s="59"/>
      <c r="D68" s="59"/>
      <c r="E68" s="59"/>
      <c r="F68" s="59"/>
      <c r="G68" s="59"/>
      <c r="H68" s="59"/>
      <c r="I68" s="59"/>
      <c r="J68" s="59"/>
      <c r="K68" s="59"/>
      <c r="L68" s="59">
        <v>27</v>
      </c>
      <c r="M68" s="59"/>
      <c r="N68" s="59">
        <v>27</v>
      </c>
      <c r="O68" s="59"/>
      <c r="P68" s="59"/>
      <c r="Q68" s="59"/>
      <c r="R68" s="60"/>
      <c r="S68" s="60"/>
      <c r="T68" s="60"/>
      <c r="U68" s="60"/>
      <c r="V68" s="60"/>
      <c r="W68" s="60"/>
      <c r="X68" s="59">
        <v>27</v>
      </c>
      <c r="Y68" s="61"/>
    </row>
    <row r="69" spans="1:25" ht="12.75">
      <c r="A69" s="44" t="s">
        <v>19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60"/>
      <c r="S69" s="60"/>
      <c r="T69" s="60"/>
      <c r="U69" s="60"/>
      <c r="V69" s="60"/>
      <c r="W69" s="60"/>
      <c r="X69" s="59"/>
      <c r="Y69" s="61"/>
    </row>
    <row r="70" spans="1:25" ht="25.5">
      <c r="A70" s="80" t="s">
        <v>33</v>
      </c>
      <c r="B70" s="59">
        <v>10000</v>
      </c>
      <c r="C70" s="59">
        <f>M70</f>
        <v>6666.5</v>
      </c>
      <c r="D70" s="59"/>
      <c r="E70" s="59"/>
      <c r="F70" s="59"/>
      <c r="G70" s="59"/>
      <c r="H70" s="59"/>
      <c r="I70" s="59"/>
      <c r="J70" s="59"/>
      <c r="K70" s="59"/>
      <c r="L70" s="59">
        <v>10000</v>
      </c>
      <c r="M70" s="59">
        <f>S70</f>
        <v>6666.5</v>
      </c>
      <c r="N70" s="59"/>
      <c r="O70" s="59"/>
      <c r="P70" s="59"/>
      <c r="Q70" s="59"/>
      <c r="R70" s="59">
        <v>10000</v>
      </c>
      <c r="S70" s="59">
        <v>6666.5</v>
      </c>
      <c r="T70" s="60"/>
      <c r="U70" s="60"/>
      <c r="V70" s="60"/>
      <c r="W70" s="60"/>
      <c r="X70" s="59">
        <v>10000</v>
      </c>
      <c r="Y70" s="61">
        <f>S70</f>
        <v>6666.5</v>
      </c>
    </row>
    <row r="71" spans="1:25" ht="31.5" customHeight="1">
      <c r="A71" s="82" t="s">
        <v>67</v>
      </c>
      <c r="B71" s="84">
        <v>632</v>
      </c>
      <c r="C71" s="84">
        <v>627.5</v>
      </c>
      <c r="D71" s="62"/>
      <c r="E71" s="62"/>
      <c r="F71" s="62"/>
      <c r="G71" s="62"/>
      <c r="H71" s="62"/>
      <c r="I71" s="62"/>
      <c r="J71" s="62"/>
      <c r="K71" s="62"/>
      <c r="L71" s="62">
        <v>632</v>
      </c>
      <c r="M71" s="62">
        <v>627.5</v>
      </c>
      <c r="N71" s="62"/>
      <c r="O71" s="62"/>
      <c r="P71" s="62">
        <v>632</v>
      </c>
      <c r="Q71" s="62">
        <v>627.5</v>
      </c>
      <c r="R71" s="72"/>
      <c r="S71" s="72"/>
      <c r="T71" s="72"/>
      <c r="U71" s="72"/>
      <c r="V71" s="72"/>
      <c r="W71" s="72"/>
      <c r="X71" s="62">
        <f>P71</f>
        <v>632</v>
      </c>
      <c r="Y71" s="68">
        <f>Q71</f>
        <v>627.5</v>
      </c>
    </row>
    <row r="72" spans="1:25" ht="31.5" customHeight="1" thickBot="1">
      <c r="A72" s="82" t="s">
        <v>123</v>
      </c>
      <c r="B72" s="84">
        <f>F72</f>
        <v>2824</v>
      </c>
      <c r="C72" s="84">
        <f>G72</f>
        <v>2823</v>
      </c>
      <c r="D72" s="62"/>
      <c r="E72" s="62"/>
      <c r="F72" s="62">
        <v>2824</v>
      </c>
      <c r="G72" s="62">
        <v>2823</v>
      </c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72"/>
      <c r="S72" s="72"/>
      <c r="T72" s="72"/>
      <c r="U72" s="72"/>
      <c r="V72" s="72"/>
      <c r="W72" s="72"/>
      <c r="X72" s="62"/>
      <c r="Y72" s="68"/>
    </row>
    <row r="73" spans="1:25" ht="15.75" thickBot="1">
      <c r="A73" s="13" t="s">
        <v>14</v>
      </c>
      <c r="B73" s="66">
        <f>B64+B66+B67+B68+B70+B71+B72</f>
        <v>37611</v>
      </c>
      <c r="C73" s="66">
        <f>C66+C70+C71+C72</f>
        <v>15338.2</v>
      </c>
      <c r="D73" s="66">
        <v>0</v>
      </c>
      <c r="E73" s="66">
        <v>0</v>
      </c>
      <c r="F73" s="66">
        <f>F66+F72</f>
        <v>8094</v>
      </c>
      <c r="G73" s="66">
        <f>G66+G72</f>
        <v>8044.2</v>
      </c>
      <c r="H73" s="66">
        <v>0</v>
      </c>
      <c r="I73" s="66">
        <v>0</v>
      </c>
      <c r="J73" s="66">
        <v>0</v>
      </c>
      <c r="K73" s="66">
        <v>0</v>
      </c>
      <c r="L73" s="66">
        <f>L64+L66+L67+L68+L70+L71</f>
        <v>29517</v>
      </c>
      <c r="M73" s="66">
        <f>M70+M71</f>
        <v>7294</v>
      </c>
      <c r="N73" s="66">
        <f>N67+N68</f>
        <v>327</v>
      </c>
      <c r="O73" s="66">
        <v>0</v>
      </c>
      <c r="P73" s="66">
        <f>P66+P71</f>
        <v>810</v>
      </c>
      <c r="Q73" s="66">
        <f>Q71</f>
        <v>627.5</v>
      </c>
      <c r="R73" s="66">
        <f>R70</f>
        <v>10000</v>
      </c>
      <c r="S73" s="66">
        <f>S70</f>
        <v>6666.5</v>
      </c>
      <c r="T73" s="66">
        <f>T66</f>
        <v>380</v>
      </c>
      <c r="U73" s="66">
        <v>0</v>
      </c>
      <c r="V73" s="66">
        <f>V64</f>
        <v>18000</v>
      </c>
      <c r="W73" s="66">
        <v>0</v>
      </c>
      <c r="X73" s="66">
        <f>X64+X66+X67+X68+X70+X71</f>
        <v>29517</v>
      </c>
      <c r="Y73" s="67">
        <f>Y70+Y71</f>
        <v>7294</v>
      </c>
    </row>
    <row r="74" spans="1:25" ht="30.75" thickBot="1">
      <c r="A74" s="89" t="s">
        <v>34</v>
      </c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90"/>
      <c r="S74" s="90"/>
      <c r="T74" s="90"/>
      <c r="U74" s="90"/>
      <c r="V74" s="90"/>
      <c r="W74" s="90"/>
      <c r="X74" s="66"/>
      <c r="Y74" s="67"/>
    </row>
    <row r="75" spans="1:25" ht="55.5" customHeight="1">
      <c r="A75" s="44" t="s">
        <v>35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  <c r="S75" s="60"/>
      <c r="T75" s="60"/>
      <c r="U75" s="60"/>
      <c r="V75" s="60"/>
      <c r="W75" s="60"/>
      <c r="X75" s="59"/>
      <c r="Y75" s="61"/>
    </row>
    <row r="76" spans="1:25" ht="25.5">
      <c r="A76" s="80" t="s">
        <v>36</v>
      </c>
      <c r="B76" s="59">
        <v>8000</v>
      </c>
      <c r="C76" s="59"/>
      <c r="D76" s="59"/>
      <c r="E76" s="59"/>
      <c r="F76" s="59"/>
      <c r="G76" s="59"/>
      <c r="H76" s="59"/>
      <c r="I76" s="59"/>
      <c r="J76" s="59"/>
      <c r="K76" s="59"/>
      <c r="L76" s="59">
        <v>8000</v>
      </c>
      <c r="M76" s="59"/>
      <c r="N76" s="59"/>
      <c r="O76" s="59"/>
      <c r="P76" s="59"/>
      <c r="Q76" s="59"/>
      <c r="R76" s="60"/>
      <c r="S76" s="60"/>
      <c r="T76" s="60"/>
      <c r="U76" s="60"/>
      <c r="V76" s="59">
        <v>8000</v>
      </c>
      <c r="W76" s="59"/>
      <c r="X76" s="59">
        <v>8000</v>
      </c>
      <c r="Y76" s="61"/>
    </row>
    <row r="77" spans="1:25" ht="38.25">
      <c r="A77" s="82" t="s">
        <v>37</v>
      </c>
      <c r="B77" s="62">
        <v>9962</v>
      </c>
      <c r="C77" s="62">
        <f>G77+M77</f>
        <v>3768.8</v>
      </c>
      <c r="D77" s="62"/>
      <c r="E77" s="62"/>
      <c r="F77" s="84">
        <v>4185</v>
      </c>
      <c r="G77" s="84">
        <v>2374.8</v>
      </c>
      <c r="H77" s="62"/>
      <c r="I77" s="62"/>
      <c r="J77" s="62"/>
      <c r="K77" s="62"/>
      <c r="L77" s="62">
        <v>5777</v>
      </c>
      <c r="M77" s="62">
        <f>O77+Q77+U77</f>
        <v>1394</v>
      </c>
      <c r="N77" s="62"/>
      <c r="O77" s="62"/>
      <c r="P77" s="62">
        <v>3160</v>
      </c>
      <c r="Q77" s="62">
        <v>1394</v>
      </c>
      <c r="R77" s="72"/>
      <c r="S77" s="72"/>
      <c r="T77" s="62">
        <v>2617</v>
      </c>
      <c r="U77" s="62"/>
      <c r="V77" s="72"/>
      <c r="W77" s="72"/>
      <c r="X77" s="62">
        <f>P77+T77</f>
        <v>5777</v>
      </c>
      <c r="Y77" s="68">
        <f>O77+Q77+U77</f>
        <v>1394</v>
      </c>
    </row>
    <row r="78" spans="1:25" ht="12.75">
      <c r="A78" s="44" t="s">
        <v>26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60"/>
      <c r="S78" s="60"/>
      <c r="T78" s="60"/>
      <c r="U78" s="60"/>
      <c r="V78" s="60"/>
      <c r="W78" s="60"/>
      <c r="X78" s="59"/>
      <c r="Y78" s="61"/>
    </row>
    <row r="79" spans="1:25" ht="25.5">
      <c r="A79" s="80" t="s">
        <v>38</v>
      </c>
      <c r="B79" s="59">
        <v>500</v>
      </c>
      <c r="C79" s="59">
        <f>M79</f>
        <v>388.3</v>
      </c>
      <c r="D79" s="59"/>
      <c r="E79" s="59"/>
      <c r="F79" s="59"/>
      <c r="G79" s="59"/>
      <c r="H79" s="59"/>
      <c r="I79" s="59"/>
      <c r="J79" s="59"/>
      <c r="K79" s="59"/>
      <c r="L79" s="59">
        <v>500</v>
      </c>
      <c r="M79" s="59">
        <f>Q79</f>
        <v>388.3</v>
      </c>
      <c r="N79" s="59"/>
      <c r="O79" s="59"/>
      <c r="P79" s="59">
        <v>500</v>
      </c>
      <c r="Q79" s="59">
        <v>388.3</v>
      </c>
      <c r="R79" s="60"/>
      <c r="S79" s="60"/>
      <c r="T79" s="60"/>
      <c r="U79" s="60"/>
      <c r="V79" s="60"/>
      <c r="W79" s="60"/>
      <c r="X79" s="59">
        <v>500</v>
      </c>
      <c r="Y79" s="61">
        <f>Q79</f>
        <v>388.3</v>
      </c>
    </row>
    <row r="80" spans="1:25" ht="12.75">
      <c r="A80" s="44" t="s">
        <v>87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72"/>
      <c r="S80" s="72"/>
      <c r="T80" s="72"/>
      <c r="U80" s="72"/>
      <c r="V80" s="60"/>
      <c r="W80" s="60"/>
      <c r="X80" s="59"/>
      <c r="Y80" s="61"/>
    </row>
    <row r="81" spans="1:25" ht="30" customHeight="1">
      <c r="A81" s="82" t="s">
        <v>68</v>
      </c>
      <c r="B81" s="62">
        <v>1200</v>
      </c>
      <c r="C81" s="62">
        <f>M81</f>
        <v>735</v>
      </c>
      <c r="D81" s="62"/>
      <c r="E81" s="62"/>
      <c r="F81" s="62"/>
      <c r="G81" s="62"/>
      <c r="H81" s="62"/>
      <c r="I81" s="62"/>
      <c r="J81" s="62"/>
      <c r="K81" s="62"/>
      <c r="L81" s="62">
        <v>1200</v>
      </c>
      <c r="M81" s="62">
        <f>Q81+S81</f>
        <v>735</v>
      </c>
      <c r="N81" s="62"/>
      <c r="O81" s="62"/>
      <c r="P81" s="62">
        <v>940</v>
      </c>
      <c r="Q81" s="62">
        <v>477</v>
      </c>
      <c r="R81" s="62">
        <v>260</v>
      </c>
      <c r="S81" s="62">
        <v>258</v>
      </c>
      <c r="T81" s="72"/>
      <c r="U81" s="72"/>
      <c r="V81" s="72"/>
      <c r="W81" s="72"/>
      <c r="X81" s="62">
        <v>1200</v>
      </c>
      <c r="Y81" s="68">
        <f>Q81+S81</f>
        <v>735</v>
      </c>
    </row>
    <row r="82" spans="1:25" ht="32.25" customHeight="1">
      <c r="A82" s="82" t="s">
        <v>69</v>
      </c>
      <c r="B82" s="84">
        <v>955</v>
      </c>
      <c r="C82" s="84">
        <f>M82</f>
        <v>947.4</v>
      </c>
      <c r="D82" s="62"/>
      <c r="E82" s="62"/>
      <c r="F82" s="62"/>
      <c r="G82" s="62"/>
      <c r="H82" s="62"/>
      <c r="I82" s="62"/>
      <c r="J82" s="62"/>
      <c r="K82" s="62"/>
      <c r="L82" s="62">
        <v>955</v>
      </c>
      <c r="M82" s="62">
        <f>Q82</f>
        <v>947.4</v>
      </c>
      <c r="N82" s="62"/>
      <c r="O82" s="62"/>
      <c r="P82" s="62">
        <v>955</v>
      </c>
      <c r="Q82" s="62">
        <v>947.4</v>
      </c>
      <c r="R82" s="72"/>
      <c r="S82" s="72"/>
      <c r="T82" s="72"/>
      <c r="U82" s="72"/>
      <c r="V82" s="72"/>
      <c r="W82" s="72"/>
      <c r="X82" s="62">
        <v>955</v>
      </c>
      <c r="Y82" s="68">
        <f>Q82</f>
        <v>947.4</v>
      </c>
    </row>
    <row r="83" spans="1:25" ht="38.25">
      <c r="A83" s="82" t="s">
        <v>127</v>
      </c>
      <c r="B83" s="62">
        <v>250</v>
      </c>
      <c r="C83" s="62">
        <v>212.3</v>
      </c>
      <c r="D83" s="62"/>
      <c r="E83" s="62"/>
      <c r="F83" s="62"/>
      <c r="G83" s="62"/>
      <c r="H83" s="62"/>
      <c r="I83" s="62"/>
      <c r="J83" s="62"/>
      <c r="K83" s="62"/>
      <c r="L83" s="62">
        <v>250</v>
      </c>
      <c r="M83" s="62">
        <v>212.3</v>
      </c>
      <c r="N83" s="62"/>
      <c r="O83" s="62"/>
      <c r="P83" s="62">
        <v>250</v>
      </c>
      <c r="Q83" s="62">
        <v>212.3</v>
      </c>
      <c r="R83" s="72"/>
      <c r="S83" s="72"/>
      <c r="T83" s="72"/>
      <c r="U83" s="72"/>
      <c r="V83" s="72"/>
      <c r="W83" s="72"/>
      <c r="X83" s="62">
        <v>250</v>
      </c>
      <c r="Y83" s="68">
        <v>212.3</v>
      </c>
    </row>
    <row r="84" spans="1:25" ht="39" thickBot="1">
      <c r="A84" s="82" t="s">
        <v>128</v>
      </c>
      <c r="B84" s="62">
        <v>346</v>
      </c>
      <c r="C84" s="62">
        <v>301.7</v>
      </c>
      <c r="D84" s="62"/>
      <c r="E84" s="62"/>
      <c r="F84" s="62"/>
      <c r="G84" s="62"/>
      <c r="H84" s="62"/>
      <c r="I84" s="62"/>
      <c r="J84" s="62"/>
      <c r="K84" s="62"/>
      <c r="L84" s="62">
        <v>346</v>
      </c>
      <c r="M84" s="62">
        <v>301.7</v>
      </c>
      <c r="N84" s="62"/>
      <c r="O84" s="62"/>
      <c r="P84" s="62">
        <v>346</v>
      </c>
      <c r="Q84" s="62">
        <v>301.7</v>
      </c>
      <c r="R84" s="72"/>
      <c r="S84" s="72"/>
      <c r="T84" s="72"/>
      <c r="U84" s="72"/>
      <c r="V84" s="72"/>
      <c r="W84" s="72"/>
      <c r="X84" s="62">
        <v>346</v>
      </c>
      <c r="Y84" s="68">
        <v>301.7</v>
      </c>
    </row>
    <row r="85" spans="1:25" ht="15.75" thickBot="1">
      <c r="A85" s="13" t="s">
        <v>14</v>
      </c>
      <c r="B85" s="66">
        <f>B76+B77+B79+B81+B82+B83+B84</f>
        <v>21213</v>
      </c>
      <c r="C85" s="66">
        <f>C77+C79+C81+C82+C83+C84</f>
        <v>6353.5</v>
      </c>
      <c r="D85" s="66">
        <v>0</v>
      </c>
      <c r="E85" s="66">
        <v>0</v>
      </c>
      <c r="F85" s="66">
        <f>F77</f>
        <v>4185</v>
      </c>
      <c r="G85" s="66">
        <f>G77</f>
        <v>2374.8</v>
      </c>
      <c r="H85" s="66">
        <v>0</v>
      </c>
      <c r="I85" s="66">
        <v>0</v>
      </c>
      <c r="J85" s="66">
        <v>0</v>
      </c>
      <c r="K85" s="66">
        <v>0</v>
      </c>
      <c r="L85" s="66">
        <f>L76+L77+L79+L81+L82+L83+L84</f>
        <v>17028</v>
      </c>
      <c r="M85" s="66">
        <f>M77+M79+M81+M82+M83+M84</f>
        <v>3978.7000000000003</v>
      </c>
      <c r="N85" s="66">
        <f>N77</f>
        <v>0</v>
      </c>
      <c r="O85" s="66">
        <v>0</v>
      </c>
      <c r="P85" s="66">
        <f>P77+P79+P81+P82+P83+P84</f>
        <v>6151</v>
      </c>
      <c r="Q85" s="66">
        <f>Q77+Q79+Q81+Q82+Q83+Q84</f>
        <v>3720.7000000000003</v>
      </c>
      <c r="R85" s="66">
        <f>R81</f>
        <v>260</v>
      </c>
      <c r="S85" s="66">
        <f>S81</f>
        <v>258</v>
      </c>
      <c r="T85" s="66">
        <f>T77</f>
        <v>2617</v>
      </c>
      <c r="U85" s="66">
        <v>0</v>
      </c>
      <c r="V85" s="66">
        <f>V76</f>
        <v>8000</v>
      </c>
      <c r="W85" s="66">
        <v>0</v>
      </c>
      <c r="X85" s="66">
        <f>X76+X77+X79+X81+X82+X83+X84</f>
        <v>17028</v>
      </c>
      <c r="Y85" s="67">
        <f>Y77+Y79+Y81+Y82+Y83+Y84</f>
        <v>3978.7000000000003</v>
      </c>
    </row>
    <row r="86" spans="1:25" ht="15.75" thickBot="1">
      <c r="A86" s="89" t="s">
        <v>39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90"/>
      <c r="S86" s="90"/>
      <c r="T86" s="90"/>
      <c r="U86" s="90"/>
      <c r="V86" s="90"/>
      <c r="W86" s="90"/>
      <c r="X86" s="66"/>
      <c r="Y86" s="67"/>
    </row>
    <row r="87" spans="1:25" ht="12.75">
      <c r="A87" s="44" t="s">
        <v>26</v>
      </c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0"/>
      <c r="S87" s="60"/>
      <c r="T87" s="60"/>
      <c r="U87" s="60"/>
      <c r="V87" s="60"/>
      <c r="W87" s="60"/>
      <c r="X87" s="59"/>
      <c r="Y87" s="61"/>
    </row>
    <row r="88" spans="1:25" ht="25.5">
      <c r="A88" s="82" t="s">
        <v>40</v>
      </c>
      <c r="B88" s="62">
        <v>7600</v>
      </c>
      <c r="C88" s="62">
        <v>1092.9</v>
      </c>
      <c r="D88" s="62"/>
      <c r="E88" s="62"/>
      <c r="F88" s="62"/>
      <c r="G88" s="62"/>
      <c r="H88" s="62"/>
      <c r="I88" s="62"/>
      <c r="J88" s="62"/>
      <c r="K88" s="62"/>
      <c r="L88" s="62">
        <v>7600</v>
      </c>
      <c r="M88" s="62">
        <v>1092.9</v>
      </c>
      <c r="N88" s="62"/>
      <c r="O88" s="62"/>
      <c r="P88" s="62">
        <v>7600</v>
      </c>
      <c r="Q88" s="62">
        <v>1092.9</v>
      </c>
      <c r="R88" s="64"/>
      <c r="S88" s="64"/>
      <c r="T88" s="64"/>
      <c r="U88" s="64"/>
      <c r="V88" s="64"/>
      <c r="W88" s="64"/>
      <c r="X88" s="62">
        <v>7600</v>
      </c>
      <c r="Y88" s="68">
        <v>1092.9</v>
      </c>
    </row>
    <row r="89" spans="1:25" ht="25.5">
      <c r="A89" s="82" t="s">
        <v>41</v>
      </c>
      <c r="B89" s="62">
        <v>473</v>
      </c>
      <c r="C89" s="62">
        <v>184</v>
      </c>
      <c r="D89" s="62"/>
      <c r="E89" s="62"/>
      <c r="F89" s="62"/>
      <c r="G89" s="62"/>
      <c r="H89" s="62"/>
      <c r="I89" s="62"/>
      <c r="J89" s="62"/>
      <c r="K89" s="62"/>
      <c r="L89" s="62">
        <v>473</v>
      </c>
      <c r="M89" s="62">
        <v>184</v>
      </c>
      <c r="N89" s="62"/>
      <c r="O89" s="62"/>
      <c r="P89" s="62">
        <v>473</v>
      </c>
      <c r="Q89" s="62">
        <v>184</v>
      </c>
      <c r="R89" s="64"/>
      <c r="S89" s="64"/>
      <c r="T89" s="64"/>
      <c r="U89" s="64"/>
      <c r="V89" s="64"/>
      <c r="W89" s="64"/>
      <c r="X89" s="62">
        <v>473</v>
      </c>
      <c r="Y89" s="68">
        <v>184</v>
      </c>
    </row>
    <row r="90" spans="1:25" ht="12.75">
      <c r="A90" s="82" t="s">
        <v>42</v>
      </c>
      <c r="B90" s="59">
        <v>2200</v>
      </c>
      <c r="C90" s="59">
        <v>561.4</v>
      </c>
      <c r="D90" s="59"/>
      <c r="E90" s="59"/>
      <c r="F90" s="59"/>
      <c r="G90" s="59"/>
      <c r="H90" s="59"/>
      <c r="I90" s="59"/>
      <c r="J90" s="59"/>
      <c r="K90" s="59"/>
      <c r="L90" s="59">
        <v>2200</v>
      </c>
      <c r="M90" s="59">
        <v>561.4</v>
      </c>
      <c r="N90" s="59"/>
      <c r="O90" s="59"/>
      <c r="P90" s="59">
        <v>2200</v>
      </c>
      <c r="Q90" s="59">
        <v>561.4</v>
      </c>
      <c r="R90" s="60"/>
      <c r="S90" s="60"/>
      <c r="T90" s="60"/>
      <c r="U90" s="60"/>
      <c r="V90" s="60"/>
      <c r="W90" s="60"/>
      <c r="X90" s="59">
        <v>2200</v>
      </c>
      <c r="Y90" s="61">
        <v>561.4</v>
      </c>
    </row>
    <row r="91" spans="1:25" ht="38.25">
      <c r="A91" s="82" t="s">
        <v>70</v>
      </c>
      <c r="B91" s="62">
        <v>1200</v>
      </c>
      <c r="C91" s="62"/>
      <c r="D91" s="62"/>
      <c r="E91" s="62"/>
      <c r="F91" s="62"/>
      <c r="G91" s="62"/>
      <c r="H91" s="62"/>
      <c r="I91" s="62"/>
      <c r="J91" s="62"/>
      <c r="K91" s="62"/>
      <c r="L91" s="62">
        <v>1200</v>
      </c>
      <c r="M91" s="62"/>
      <c r="N91" s="62"/>
      <c r="O91" s="62"/>
      <c r="P91" s="62">
        <v>1200</v>
      </c>
      <c r="Q91" s="62"/>
      <c r="R91" s="64"/>
      <c r="S91" s="64"/>
      <c r="T91" s="64"/>
      <c r="U91" s="64"/>
      <c r="V91" s="64"/>
      <c r="W91" s="64"/>
      <c r="X91" s="62">
        <v>1200</v>
      </c>
      <c r="Y91" s="68"/>
    </row>
    <row r="92" spans="1:25" ht="25.5">
      <c r="A92" s="82" t="s">
        <v>71</v>
      </c>
      <c r="B92" s="62">
        <v>1300</v>
      </c>
      <c r="C92" s="62"/>
      <c r="D92" s="62"/>
      <c r="E92" s="62"/>
      <c r="F92" s="62"/>
      <c r="G92" s="62"/>
      <c r="H92" s="62"/>
      <c r="I92" s="62"/>
      <c r="J92" s="62"/>
      <c r="K92" s="62"/>
      <c r="L92" s="62">
        <v>1300</v>
      </c>
      <c r="M92" s="62"/>
      <c r="N92" s="62"/>
      <c r="O92" s="62"/>
      <c r="P92" s="62">
        <v>1300</v>
      </c>
      <c r="Q92" s="62"/>
      <c r="R92" s="64"/>
      <c r="S92" s="64"/>
      <c r="T92" s="64"/>
      <c r="U92" s="64"/>
      <c r="V92" s="64"/>
      <c r="W92" s="64"/>
      <c r="X92" s="62">
        <v>1300</v>
      </c>
      <c r="Y92" s="68"/>
    </row>
    <row r="93" spans="1:25" ht="12.75">
      <c r="A93" s="82" t="s">
        <v>58</v>
      </c>
      <c r="B93" s="84">
        <v>910</v>
      </c>
      <c r="C93" s="84">
        <f>G93</f>
        <v>644.6</v>
      </c>
      <c r="D93" s="62"/>
      <c r="E93" s="62"/>
      <c r="F93" s="62">
        <v>910</v>
      </c>
      <c r="G93" s="62">
        <v>644.6</v>
      </c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72"/>
      <c r="S93" s="72"/>
      <c r="T93" s="72"/>
      <c r="U93" s="72"/>
      <c r="V93" s="72"/>
      <c r="W93" s="72"/>
      <c r="X93" s="62">
        <v>0</v>
      </c>
      <c r="Y93" s="68"/>
    </row>
    <row r="94" spans="1:25" ht="25.5">
      <c r="A94" s="82" t="s">
        <v>116</v>
      </c>
      <c r="B94" s="62">
        <v>1120</v>
      </c>
      <c r="C94" s="62">
        <v>416</v>
      </c>
      <c r="D94" s="62"/>
      <c r="E94" s="62"/>
      <c r="F94" s="62"/>
      <c r="G94" s="62"/>
      <c r="H94" s="62"/>
      <c r="I94" s="62"/>
      <c r="J94" s="62"/>
      <c r="K94" s="62"/>
      <c r="L94" s="62">
        <v>1120</v>
      </c>
      <c r="M94" s="62">
        <v>416</v>
      </c>
      <c r="N94" s="62"/>
      <c r="O94" s="62"/>
      <c r="P94" s="62">
        <v>1120</v>
      </c>
      <c r="Q94" s="62">
        <v>416</v>
      </c>
      <c r="R94" s="72"/>
      <c r="S94" s="72"/>
      <c r="T94" s="72"/>
      <c r="U94" s="72"/>
      <c r="V94" s="72"/>
      <c r="W94" s="72"/>
      <c r="X94" s="62">
        <v>1120</v>
      </c>
      <c r="Y94" s="68">
        <v>416</v>
      </c>
    </row>
    <row r="95" spans="1:25" ht="25.5">
      <c r="A95" s="82" t="s">
        <v>125</v>
      </c>
      <c r="B95" s="62">
        <v>366.3</v>
      </c>
      <c r="C95" s="62">
        <v>328.8</v>
      </c>
      <c r="D95" s="62"/>
      <c r="E95" s="62"/>
      <c r="F95" s="62"/>
      <c r="G95" s="62"/>
      <c r="H95" s="62"/>
      <c r="I95" s="62"/>
      <c r="J95" s="62"/>
      <c r="K95" s="62"/>
      <c r="L95" s="62">
        <v>366.3</v>
      </c>
      <c r="M95" s="62">
        <v>328.8</v>
      </c>
      <c r="N95" s="62"/>
      <c r="O95" s="62"/>
      <c r="P95" s="62">
        <v>366.3</v>
      </c>
      <c r="Q95" s="62">
        <v>328.8</v>
      </c>
      <c r="R95" s="72"/>
      <c r="S95" s="72"/>
      <c r="T95" s="72"/>
      <c r="U95" s="72"/>
      <c r="V95" s="72"/>
      <c r="W95" s="72"/>
      <c r="X95" s="62">
        <v>366.3</v>
      </c>
      <c r="Y95" s="68">
        <v>328.8</v>
      </c>
    </row>
    <row r="96" spans="1:25" ht="13.5" thickBot="1">
      <c r="A96" s="82" t="s">
        <v>129</v>
      </c>
      <c r="B96" s="62">
        <v>145</v>
      </c>
      <c r="C96" s="62">
        <v>143.4</v>
      </c>
      <c r="D96" s="62"/>
      <c r="E96" s="62"/>
      <c r="F96" s="62"/>
      <c r="G96" s="62"/>
      <c r="H96" s="62"/>
      <c r="I96" s="62"/>
      <c r="J96" s="62"/>
      <c r="K96" s="62"/>
      <c r="L96" s="62">
        <v>145</v>
      </c>
      <c r="M96" s="62">
        <v>143.4</v>
      </c>
      <c r="N96" s="62"/>
      <c r="O96" s="62"/>
      <c r="P96" s="62">
        <v>145</v>
      </c>
      <c r="Q96" s="62">
        <v>143.4</v>
      </c>
      <c r="R96" s="72"/>
      <c r="S96" s="72"/>
      <c r="T96" s="72"/>
      <c r="U96" s="72"/>
      <c r="V96" s="72"/>
      <c r="W96" s="72"/>
      <c r="X96" s="62">
        <v>145</v>
      </c>
      <c r="Y96" s="68">
        <v>143.4</v>
      </c>
    </row>
    <row r="97" spans="1:25" ht="15.75" thickBot="1">
      <c r="A97" s="13" t="s">
        <v>14</v>
      </c>
      <c r="B97" s="66">
        <f>B88+B89+B90+B91+B92+B93+B94+B95+B96</f>
        <v>15314.3</v>
      </c>
      <c r="C97" s="66">
        <f>C88+C89+C90+C93+C94+C95+C96</f>
        <v>3371.1000000000004</v>
      </c>
      <c r="D97" s="66">
        <v>0</v>
      </c>
      <c r="E97" s="66">
        <v>0</v>
      </c>
      <c r="F97" s="66">
        <f>F93</f>
        <v>910</v>
      </c>
      <c r="G97" s="66">
        <f>G93</f>
        <v>644.6</v>
      </c>
      <c r="H97" s="66">
        <v>0</v>
      </c>
      <c r="I97" s="66">
        <v>0</v>
      </c>
      <c r="J97" s="66">
        <v>0</v>
      </c>
      <c r="K97" s="66">
        <v>0</v>
      </c>
      <c r="L97" s="66">
        <f>L88+L89+L90+L91+L92+L94+L95+L96</f>
        <v>14404.3</v>
      </c>
      <c r="M97" s="66">
        <f>M88+M89+M90+M94+M95+M96</f>
        <v>2726.5000000000005</v>
      </c>
      <c r="N97" s="66">
        <v>0</v>
      </c>
      <c r="O97" s="66">
        <v>0</v>
      </c>
      <c r="P97" s="66">
        <f>P88+P89+P90+P91+P92+P94+P95+P96</f>
        <v>14404.3</v>
      </c>
      <c r="Q97" s="66">
        <f>Q88+Q89+Q90+Q94+Q95+Q96</f>
        <v>2726.5000000000005</v>
      </c>
      <c r="R97" s="66">
        <v>0</v>
      </c>
      <c r="S97" s="66">
        <v>0</v>
      </c>
      <c r="T97" s="66">
        <v>0</v>
      </c>
      <c r="U97" s="66">
        <v>0</v>
      </c>
      <c r="V97" s="66">
        <v>0</v>
      </c>
      <c r="W97" s="66">
        <v>0</v>
      </c>
      <c r="X97" s="66">
        <f>X88+X89+X90+X91+X92+X93+X94+X95+X96</f>
        <v>14404.3</v>
      </c>
      <c r="Y97" s="67">
        <f>Y88+Y89+Y90+Y94+Y95+Y96</f>
        <v>2726.5000000000005</v>
      </c>
    </row>
    <row r="98" spans="1:25" ht="15.75" thickBot="1">
      <c r="A98" s="89" t="s">
        <v>43</v>
      </c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90"/>
      <c r="S98" s="90"/>
      <c r="T98" s="90"/>
      <c r="U98" s="90"/>
      <c r="V98" s="90"/>
      <c r="W98" s="90"/>
      <c r="X98" s="66"/>
      <c r="Y98" s="67"/>
    </row>
    <row r="99" spans="1:25" ht="12.75">
      <c r="A99" s="44" t="s">
        <v>26</v>
      </c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60"/>
      <c r="S99" s="60"/>
      <c r="T99" s="60"/>
      <c r="U99" s="60"/>
      <c r="V99" s="60"/>
      <c r="W99" s="60"/>
      <c r="X99" s="59"/>
      <c r="Y99" s="61"/>
    </row>
    <row r="100" spans="1:25" ht="25.5">
      <c r="A100" s="80" t="s">
        <v>44</v>
      </c>
      <c r="B100" s="59">
        <v>6130</v>
      </c>
      <c r="C100" s="59">
        <f>M100</f>
        <v>2946.2</v>
      </c>
      <c r="D100" s="59"/>
      <c r="E100" s="59"/>
      <c r="F100" s="59"/>
      <c r="G100" s="59"/>
      <c r="H100" s="59"/>
      <c r="I100" s="59"/>
      <c r="J100" s="59"/>
      <c r="K100" s="59"/>
      <c r="L100" s="59">
        <v>6130</v>
      </c>
      <c r="M100" s="59">
        <f>Q100</f>
        <v>2946.2</v>
      </c>
      <c r="N100" s="59"/>
      <c r="O100" s="59"/>
      <c r="P100" s="59">
        <v>6130</v>
      </c>
      <c r="Q100" s="59">
        <v>2946.2</v>
      </c>
      <c r="R100" s="60"/>
      <c r="S100" s="60"/>
      <c r="T100" s="60"/>
      <c r="U100" s="60"/>
      <c r="V100" s="60"/>
      <c r="W100" s="60"/>
      <c r="X100" s="59">
        <v>6130</v>
      </c>
      <c r="Y100" s="61">
        <f>Q100</f>
        <v>2946.2</v>
      </c>
    </row>
    <row r="101" spans="1:25" ht="25.5">
      <c r="A101" s="80" t="s">
        <v>45</v>
      </c>
      <c r="B101" s="59">
        <v>850</v>
      </c>
      <c r="C101" s="59">
        <v>171.9</v>
      </c>
      <c r="D101" s="59"/>
      <c r="E101" s="59"/>
      <c r="F101" s="59"/>
      <c r="G101" s="59"/>
      <c r="H101" s="59"/>
      <c r="I101" s="59"/>
      <c r="J101" s="59"/>
      <c r="K101" s="59"/>
      <c r="L101" s="59">
        <v>850</v>
      </c>
      <c r="M101" s="59">
        <v>171.9</v>
      </c>
      <c r="N101" s="59"/>
      <c r="O101" s="59"/>
      <c r="P101" s="59">
        <v>850</v>
      </c>
      <c r="Q101" s="59">
        <v>171.9</v>
      </c>
      <c r="R101" s="60"/>
      <c r="S101" s="60"/>
      <c r="T101" s="60"/>
      <c r="U101" s="60"/>
      <c r="V101" s="60"/>
      <c r="W101" s="60"/>
      <c r="X101" s="59">
        <v>850</v>
      </c>
      <c r="Y101" s="61">
        <v>171.9</v>
      </c>
    </row>
    <row r="102" spans="1:25" ht="12.75">
      <c r="A102" s="44" t="s">
        <v>19</v>
      </c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60"/>
      <c r="S102" s="60"/>
      <c r="T102" s="60"/>
      <c r="U102" s="60"/>
      <c r="V102" s="60"/>
      <c r="W102" s="60"/>
      <c r="X102" s="59"/>
      <c r="Y102" s="61"/>
    </row>
    <row r="103" spans="1:25" ht="28.5" customHeight="1">
      <c r="A103" s="82" t="s">
        <v>46</v>
      </c>
      <c r="B103" s="84">
        <v>9822</v>
      </c>
      <c r="C103" s="84">
        <f>G103+M103</f>
        <v>7504.1</v>
      </c>
      <c r="D103" s="62"/>
      <c r="E103" s="62"/>
      <c r="F103" s="84">
        <v>5622</v>
      </c>
      <c r="G103" s="84">
        <v>3975.7</v>
      </c>
      <c r="H103" s="62"/>
      <c r="I103" s="62"/>
      <c r="J103" s="62"/>
      <c r="K103" s="62"/>
      <c r="L103" s="62">
        <v>4200</v>
      </c>
      <c r="M103" s="62">
        <f>Q103</f>
        <v>3528.4</v>
      </c>
      <c r="N103" s="62"/>
      <c r="O103" s="62"/>
      <c r="P103" s="62">
        <v>4200</v>
      </c>
      <c r="Q103" s="62">
        <v>3528.4</v>
      </c>
      <c r="R103" s="72"/>
      <c r="S103" s="72"/>
      <c r="T103" s="72"/>
      <c r="U103" s="72"/>
      <c r="V103" s="72"/>
      <c r="W103" s="72"/>
      <c r="X103" s="62">
        <v>4200</v>
      </c>
      <c r="Y103" s="68">
        <f>Q103</f>
        <v>3528.4</v>
      </c>
    </row>
    <row r="104" spans="1:25" ht="25.5">
      <c r="A104" s="82" t="s">
        <v>72</v>
      </c>
      <c r="B104" s="62">
        <v>1000</v>
      </c>
      <c r="C104" s="62">
        <f>M104</f>
        <v>722.3</v>
      </c>
      <c r="D104" s="62"/>
      <c r="E104" s="62"/>
      <c r="F104" s="62"/>
      <c r="G104" s="62"/>
      <c r="H104" s="62"/>
      <c r="I104" s="62"/>
      <c r="J104" s="62"/>
      <c r="K104" s="62"/>
      <c r="L104" s="62">
        <v>1000</v>
      </c>
      <c r="M104" s="62">
        <f>Q104</f>
        <v>722.3</v>
      </c>
      <c r="N104" s="62"/>
      <c r="O104" s="62"/>
      <c r="P104" s="62">
        <v>1000</v>
      </c>
      <c r="Q104" s="62">
        <v>722.3</v>
      </c>
      <c r="R104" s="64"/>
      <c r="S104" s="64"/>
      <c r="T104" s="64"/>
      <c r="U104" s="64"/>
      <c r="V104" s="64"/>
      <c r="W104" s="64"/>
      <c r="X104" s="62">
        <v>1000</v>
      </c>
      <c r="Y104" s="68">
        <f>Q104</f>
        <v>722.3</v>
      </c>
    </row>
    <row r="105" spans="1:25" ht="75.75" customHeight="1">
      <c r="A105" s="82" t="s">
        <v>73</v>
      </c>
      <c r="B105" s="84">
        <v>14000</v>
      </c>
      <c r="C105" s="84">
        <v>4407.3</v>
      </c>
      <c r="D105" s="62"/>
      <c r="E105" s="62"/>
      <c r="F105" s="62"/>
      <c r="G105" s="62"/>
      <c r="H105" s="62"/>
      <c r="I105" s="62"/>
      <c r="J105" s="62"/>
      <c r="K105" s="62"/>
      <c r="L105" s="62">
        <v>14000</v>
      </c>
      <c r="M105" s="62">
        <v>4407.3</v>
      </c>
      <c r="N105" s="62"/>
      <c r="O105" s="62"/>
      <c r="P105" s="62">
        <v>14000</v>
      </c>
      <c r="Q105" s="62">
        <v>4407.3</v>
      </c>
      <c r="R105" s="72"/>
      <c r="S105" s="72"/>
      <c r="T105" s="72"/>
      <c r="U105" s="72"/>
      <c r="V105" s="72"/>
      <c r="W105" s="72"/>
      <c r="X105" s="62">
        <v>14000</v>
      </c>
      <c r="Y105" s="68">
        <v>4407.3</v>
      </c>
    </row>
    <row r="106" spans="1:25" ht="48.75" customHeight="1" thickBot="1">
      <c r="A106" s="82" t="s">
        <v>74</v>
      </c>
      <c r="B106" s="62">
        <v>355</v>
      </c>
      <c r="C106" s="62">
        <v>150</v>
      </c>
      <c r="D106" s="62"/>
      <c r="E106" s="62"/>
      <c r="F106" s="62"/>
      <c r="G106" s="62"/>
      <c r="H106" s="62"/>
      <c r="I106" s="62"/>
      <c r="J106" s="62"/>
      <c r="K106" s="62"/>
      <c r="L106" s="62">
        <v>355</v>
      </c>
      <c r="M106" s="62">
        <v>150</v>
      </c>
      <c r="N106" s="62"/>
      <c r="O106" s="62"/>
      <c r="P106" s="62">
        <v>355</v>
      </c>
      <c r="Q106" s="62">
        <v>150</v>
      </c>
      <c r="R106" s="64"/>
      <c r="S106" s="64"/>
      <c r="T106" s="64"/>
      <c r="U106" s="64"/>
      <c r="V106" s="64"/>
      <c r="W106" s="64"/>
      <c r="X106" s="62">
        <v>355</v>
      </c>
      <c r="Y106" s="68">
        <v>150</v>
      </c>
    </row>
    <row r="107" spans="1:25" ht="15.75" thickBot="1">
      <c r="A107" s="13" t="s">
        <v>14</v>
      </c>
      <c r="B107" s="66">
        <f>B100+B101+B103+B104+B105+B106</f>
        <v>32157</v>
      </c>
      <c r="C107" s="66">
        <f>C100+C101+C103+C104+C105+C106</f>
        <v>15901.8</v>
      </c>
      <c r="D107" s="66">
        <v>0</v>
      </c>
      <c r="E107" s="66">
        <v>0</v>
      </c>
      <c r="F107" s="66">
        <f>5622</f>
        <v>5622</v>
      </c>
      <c r="G107" s="66">
        <f>G103</f>
        <v>3975.7</v>
      </c>
      <c r="H107" s="66">
        <v>0</v>
      </c>
      <c r="I107" s="66">
        <v>0</v>
      </c>
      <c r="J107" s="66">
        <v>0</v>
      </c>
      <c r="K107" s="66">
        <v>0</v>
      </c>
      <c r="L107" s="66">
        <f>L100+L101+L103+L104+L105+L106</f>
        <v>26535</v>
      </c>
      <c r="M107" s="66">
        <f>M100+M101+M103+M104+M105+M106</f>
        <v>11926.1</v>
      </c>
      <c r="N107" s="66">
        <v>0</v>
      </c>
      <c r="O107" s="66">
        <v>0</v>
      </c>
      <c r="P107" s="66">
        <f>P100+P101+P103+P104+P105+P106</f>
        <v>26535</v>
      </c>
      <c r="Q107" s="66">
        <f>Q100+Q101+Q103+Q104+Q105+Q106</f>
        <v>11926.1</v>
      </c>
      <c r="R107" s="66">
        <v>0</v>
      </c>
      <c r="S107" s="66">
        <v>0</v>
      </c>
      <c r="T107" s="66">
        <v>0</v>
      </c>
      <c r="U107" s="66">
        <v>0</v>
      </c>
      <c r="V107" s="66">
        <v>0</v>
      </c>
      <c r="W107" s="66">
        <v>0</v>
      </c>
      <c r="X107" s="66">
        <f>X100+X101+X103+X104+X105+X106</f>
        <v>26535</v>
      </c>
      <c r="Y107" s="67">
        <f>Y100+Y101+Y103+Y104+Y105+Y106</f>
        <v>11926.1</v>
      </c>
    </row>
    <row r="108" spans="1:25" ht="15.75" thickBot="1">
      <c r="A108" s="89" t="s">
        <v>47</v>
      </c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90"/>
      <c r="S108" s="90"/>
      <c r="T108" s="90"/>
      <c r="U108" s="90"/>
      <c r="V108" s="90"/>
      <c r="W108" s="90"/>
      <c r="X108" s="66"/>
      <c r="Y108" s="67"/>
    </row>
    <row r="109" spans="1:25" ht="12.75">
      <c r="A109" s="44" t="s">
        <v>19</v>
      </c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60"/>
      <c r="S109" s="60"/>
      <c r="T109" s="60"/>
      <c r="U109" s="60"/>
      <c r="V109" s="60"/>
      <c r="W109" s="60"/>
      <c r="X109" s="59"/>
      <c r="Y109" s="61"/>
    </row>
    <row r="110" spans="1:25" ht="23.25" customHeight="1" thickBot="1">
      <c r="A110" s="80" t="s">
        <v>48</v>
      </c>
      <c r="B110" s="59">
        <v>100</v>
      </c>
      <c r="C110" s="59"/>
      <c r="D110" s="59"/>
      <c r="E110" s="59"/>
      <c r="F110" s="59"/>
      <c r="G110" s="59"/>
      <c r="H110" s="59"/>
      <c r="I110" s="59"/>
      <c r="J110" s="59"/>
      <c r="K110" s="59"/>
      <c r="L110" s="59">
        <v>100</v>
      </c>
      <c r="M110" s="59"/>
      <c r="N110" s="59"/>
      <c r="O110" s="59"/>
      <c r="P110" s="59">
        <v>100</v>
      </c>
      <c r="Q110" s="59"/>
      <c r="R110" s="60"/>
      <c r="S110" s="60"/>
      <c r="T110" s="60"/>
      <c r="U110" s="60"/>
      <c r="V110" s="60"/>
      <c r="W110" s="60"/>
      <c r="X110" s="59">
        <v>100</v>
      </c>
      <c r="Y110" s="61"/>
    </row>
    <row r="111" spans="1:25" ht="15.75" thickBot="1">
      <c r="A111" s="13" t="s">
        <v>14</v>
      </c>
      <c r="B111" s="66">
        <v>100</v>
      </c>
      <c r="C111" s="66">
        <v>0</v>
      </c>
      <c r="D111" s="66">
        <v>0</v>
      </c>
      <c r="E111" s="66">
        <v>0</v>
      </c>
      <c r="F111" s="66">
        <v>0</v>
      </c>
      <c r="G111" s="66">
        <v>0</v>
      </c>
      <c r="H111" s="66">
        <v>0</v>
      </c>
      <c r="I111" s="66">
        <v>0</v>
      </c>
      <c r="J111" s="66">
        <v>0</v>
      </c>
      <c r="K111" s="66">
        <v>0</v>
      </c>
      <c r="L111" s="66">
        <v>100</v>
      </c>
      <c r="M111" s="66">
        <v>0</v>
      </c>
      <c r="N111" s="66">
        <v>0</v>
      </c>
      <c r="O111" s="66">
        <v>0</v>
      </c>
      <c r="P111" s="66">
        <v>100</v>
      </c>
      <c r="Q111" s="66">
        <v>0</v>
      </c>
      <c r="R111" s="66">
        <v>0</v>
      </c>
      <c r="S111" s="66">
        <v>0</v>
      </c>
      <c r="T111" s="66">
        <v>0</v>
      </c>
      <c r="U111" s="66">
        <v>0</v>
      </c>
      <c r="V111" s="66">
        <v>0</v>
      </c>
      <c r="W111" s="66">
        <v>0</v>
      </c>
      <c r="X111" s="66">
        <v>100</v>
      </c>
      <c r="Y111" s="67">
        <v>0</v>
      </c>
    </row>
    <row r="112" spans="1:25" ht="15.75" thickBot="1">
      <c r="A112" s="89" t="s">
        <v>97</v>
      </c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90"/>
      <c r="S112" s="90"/>
      <c r="T112" s="90"/>
      <c r="U112" s="90"/>
      <c r="V112" s="90"/>
      <c r="W112" s="90"/>
      <c r="X112" s="66"/>
      <c r="Y112" s="67"/>
    </row>
    <row r="113" spans="1:25" ht="44.25" customHeight="1">
      <c r="A113" s="44" t="s">
        <v>98</v>
      </c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60"/>
      <c r="S113" s="60"/>
      <c r="T113" s="60"/>
      <c r="U113" s="60"/>
      <c r="V113" s="60"/>
      <c r="W113" s="60"/>
      <c r="X113" s="59"/>
      <c r="Y113" s="61"/>
    </row>
    <row r="114" spans="1:25" ht="25.5">
      <c r="A114" s="82" t="s">
        <v>88</v>
      </c>
      <c r="B114" s="62">
        <v>11000</v>
      </c>
      <c r="C114" s="62">
        <f>M114</f>
        <v>2056.6</v>
      </c>
      <c r="D114" s="62"/>
      <c r="E114" s="62"/>
      <c r="F114" s="62"/>
      <c r="G114" s="62"/>
      <c r="H114" s="62"/>
      <c r="I114" s="62"/>
      <c r="J114" s="62"/>
      <c r="K114" s="62"/>
      <c r="L114" s="62">
        <v>11000</v>
      </c>
      <c r="M114" s="62">
        <f>O114+Q114+S114</f>
        <v>2056.6</v>
      </c>
      <c r="N114" s="62">
        <v>3700</v>
      </c>
      <c r="O114" s="62">
        <v>1960</v>
      </c>
      <c r="P114" s="62">
        <v>6200</v>
      </c>
      <c r="Q114" s="62">
        <v>96.6</v>
      </c>
      <c r="R114" s="62">
        <v>1100</v>
      </c>
      <c r="S114" s="62"/>
      <c r="T114" s="64"/>
      <c r="U114" s="64"/>
      <c r="V114" s="64"/>
      <c r="W114" s="64"/>
      <c r="X114" s="62">
        <v>11000</v>
      </c>
      <c r="Y114" s="68">
        <f>O114+Q114+S114</f>
        <v>2056.6</v>
      </c>
    </row>
    <row r="115" spans="1:25" ht="30.75" customHeight="1">
      <c r="A115" s="82" t="s">
        <v>75</v>
      </c>
      <c r="B115" s="62">
        <v>6350</v>
      </c>
      <c r="C115" s="62">
        <f>M115</f>
        <v>2324.6</v>
      </c>
      <c r="D115" s="62"/>
      <c r="E115" s="62"/>
      <c r="F115" s="62"/>
      <c r="G115" s="62"/>
      <c r="H115" s="62"/>
      <c r="I115" s="62"/>
      <c r="J115" s="62"/>
      <c r="K115" s="62"/>
      <c r="L115" s="62">
        <v>6350</v>
      </c>
      <c r="M115" s="62">
        <f>O115+Q115+S115</f>
        <v>2324.6</v>
      </c>
      <c r="N115" s="62">
        <v>1700</v>
      </c>
      <c r="O115" s="62"/>
      <c r="P115" s="62">
        <v>3650</v>
      </c>
      <c r="Q115" s="62">
        <v>1324.6</v>
      </c>
      <c r="R115" s="62">
        <v>1000</v>
      </c>
      <c r="S115" s="62">
        <v>1000</v>
      </c>
      <c r="T115" s="72"/>
      <c r="U115" s="72"/>
      <c r="V115" s="72"/>
      <c r="W115" s="72"/>
      <c r="X115" s="62">
        <v>6350</v>
      </c>
      <c r="Y115" s="68">
        <f>O115+Q115+S115</f>
        <v>2324.6</v>
      </c>
    </row>
    <row r="116" spans="1:25" ht="32.25" customHeight="1">
      <c r="A116" s="82" t="s">
        <v>89</v>
      </c>
      <c r="B116" s="62">
        <v>11410</v>
      </c>
      <c r="C116" s="62">
        <f>M116</f>
        <v>1390.7</v>
      </c>
      <c r="D116" s="62"/>
      <c r="E116" s="62"/>
      <c r="F116" s="62"/>
      <c r="G116" s="62"/>
      <c r="H116" s="62"/>
      <c r="I116" s="62"/>
      <c r="J116" s="62"/>
      <c r="K116" s="62"/>
      <c r="L116" s="62">
        <v>11410</v>
      </c>
      <c r="M116" s="62">
        <f>O116+Q116+S116</f>
        <v>1390.7</v>
      </c>
      <c r="N116" s="62">
        <v>3400</v>
      </c>
      <c r="O116" s="62"/>
      <c r="P116" s="62">
        <v>7010</v>
      </c>
      <c r="Q116" s="62">
        <v>1390.7</v>
      </c>
      <c r="R116" s="62">
        <v>1000</v>
      </c>
      <c r="S116" s="62"/>
      <c r="T116" s="64"/>
      <c r="U116" s="64"/>
      <c r="V116" s="64"/>
      <c r="W116" s="64"/>
      <c r="X116" s="62">
        <v>11410</v>
      </c>
      <c r="Y116" s="68">
        <f>O116+Q116+S116</f>
        <v>1390.7</v>
      </c>
    </row>
    <row r="117" spans="1:25" ht="30.75" customHeight="1">
      <c r="A117" s="82" t="s">
        <v>85</v>
      </c>
      <c r="B117" s="62">
        <v>15000</v>
      </c>
      <c r="C117" s="62">
        <f>M117</f>
        <v>8336</v>
      </c>
      <c r="D117" s="62"/>
      <c r="E117" s="62"/>
      <c r="F117" s="62"/>
      <c r="G117" s="62"/>
      <c r="H117" s="62"/>
      <c r="I117" s="62"/>
      <c r="J117" s="62"/>
      <c r="K117" s="62"/>
      <c r="L117" s="62">
        <v>15000</v>
      </c>
      <c r="M117" s="62">
        <f>O117+Q117+S117</f>
        <v>8336</v>
      </c>
      <c r="N117" s="62">
        <v>5000</v>
      </c>
      <c r="O117" s="62">
        <v>2981.6</v>
      </c>
      <c r="P117" s="62">
        <v>8500</v>
      </c>
      <c r="Q117" s="62">
        <v>3854.4</v>
      </c>
      <c r="R117" s="62">
        <v>1500</v>
      </c>
      <c r="S117" s="62">
        <v>1500</v>
      </c>
      <c r="T117" s="64"/>
      <c r="U117" s="64"/>
      <c r="V117" s="64"/>
      <c r="W117" s="64"/>
      <c r="X117" s="62">
        <v>15000</v>
      </c>
      <c r="Y117" s="68">
        <f>O117+Q117+S117</f>
        <v>8336</v>
      </c>
    </row>
    <row r="118" spans="1:25" ht="12.75">
      <c r="A118" s="44" t="s">
        <v>19</v>
      </c>
      <c r="B118" s="59"/>
      <c r="C118" s="86"/>
      <c r="D118" s="59"/>
      <c r="E118" s="59"/>
      <c r="F118" s="59"/>
      <c r="G118" s="59"/>
      <c r="H118" s="59"/>
      <c r="I118" s="59"/>
      <c r="J118" s="59"/>
      <c r="K118" s="59"/>
      <c r="L118" s="59"/>
      <c r="M118" s="86"/>
      <c r="N118" s="59"/>
      <c r="O118" s="59"/>
      <c r="P118" s="59"/>
      <c r="Q118" s="86"/>
      <c r="R118" s="60"/>
      <c r="S118" s="60"/>
      <c r="T118" s="60"/>
      <c r="U118" s="60"/>
      <c r="V118" s="60"/>
      <c r="W118" s="60"/>
      <c r="X118" s="59"/>
      <c r="Y118" s="87"/>
    </row>
    <row r="119" spans="1:25" ht="46.5" customHeight="1" thickBot="1">
      <c r="A119" s="82" t="s">
        <v>76</v>
      </c>
      <c r="B119" s="62">
        <v>110</v>
      </c>
      <c r="C119" s="62">
        <v>107</v>
      </c>
      <c r="D119" s="62"/>
      <c r="E119" s="62"/>
      <c r="F119" s="62"/>
      <c r="G119" s="62"/>
      <c r="H119" s="62"/>
      <c r="I119" s="62"/>
      <c r="J119" s="62"/>
      <c r="K119" s="62"/>
      <c r="L119" s="62">
        <v>110</v>
      </c>
      <c r="M119" s="62">
        <f>Q119</f>
        <v>107</v>
      </c>
      <c r="N119" s="62"/>
      <c r="O119" s="62"/>
      <c r="P119" s="62">
        <v>110</v>
      </c>
      <c r="Q119" s="62">
        <v>107</v>
      </c>
      <c r="R119" s="64"/>
      <c r="S119" s="64"/>
      <c r="T119" s="64"/>
      <c r="U119" s="64"/>
      <c r="V119" s="64"/>
      <c r="W119" s="64"/>
      <c r="X119" s="62">
        <v>110</v>
      </c>
      <c r="Y119" s="68">
        <f>Q119</f>
        <v>107</v>
      </c>
    </row>
    <row r="120" spans="1:25" ht="15.75" thickBot="1">
      <c r="A120" s="13" t="s">
        <v>14</v>
      </c>
      <c r="B120" s="66">
        <f>B114+B115+B116+B117+B119</f>
        <v>43870</v>
      </c>
      <c r="C120" s="66">
        <f>C114+C115+C116+C117+C119</f>
        <v>14214.9</v>
      </c>
      <c r="D120" s="66">
        <v>0</v>
      </c>
      <c r="E120" s="66">
        <v>0</v>
      </c>
      <c r="F120" s="66">
        <v>0</v>
      </c>
      <c r="G120" s="66">
        <v>0</v>
      </c>
      <c r="H120" s="66">
        <v>0</v>
      </c>
      <c r="I120" s="66">
        <v>0</v>
      </c>
      <c r="J120" s="66">
        <v>0</v>
      </c>
      <c r="K120" s="66">
        <v>0</v>
      </c>
      <c r="L120" s="66">
        <f>L114+L115+L116+L117+L119</f>
        <v>43870</v>
      </c>
      <c r="M120" s="66">
        <f>M114+M115+M116+M117+M119</f>
        <v>14214.9</v>
      </c>
      <c r="N120" s="66">
        <f>N114+N115+N116+N117</f>
        <v>13800</v>
      </c>
      <c r="O120" s="66">
        <f>O114+O117</f>
        <v>4941.6</v>
      </c>
      <c r="P120" s="66">
        <f>P114+P115+P116+P117+P119</f>
        <v>25470</v>
      </c>
      <c r="Q120" s="66">
        <f>Q114+Q115+Q116+Q117+Q119</f>
        <v>6773.299999999999</v>
      </c>
      <c r="R120" s="66">
        <f>R114+R115+R116+R117</f>
        <v>4600</v>
      </c>
      <c r="S120" s="66">
        <f>S115+S117</f>
        <v>2500</v>
      </c>
      <c r="T120" s="66">
        <v>0</v>
      </c>
      <c r="U120" s="66">
        <v>0</v>
      </c>
      <c r="V120" s="66">
        <v>0</v>
      </c>
      <c r="W120" s="66">
        <v>0</v>
      </c>
      <c r="X120" s="66">
        <f>X114+X115+X116+X117+X119</f>
        <v>43870</v>
      </c>
      <c r="Y120" s="67">
        <f>Y114+Y115+Y116+Y117+Y119</f>
        <v>14214.9</v>
      </c>
    </row>
    <row r="121" spans="1:25" ht="15.75" thickBot="1">
      <c r="A121" s="89" t="s">
        <v>99</v>
      </c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90"/>
      <c r="S121" s="90"/>
      <c r="T121" s="90"/>
      <c r="U121" s="90"/>
      <c r="V121" s="90"/>
      <c r="W121" s="90"/>
      <c r="X121" s="66"/>
      <c r="Y121" s="67"/>
    </row>
    <row r="122" spans="1:25" ht="36">
      <c r="A122" s="44" t="s">
        <v>100</v>
      </c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60"/>
      <c r="S122" s="60"/>
      <c r="T122" s="60"/>
      <c r="U122" s="60"/>
      <c r="V122" s="60"/>
      <c r="W122" s="60"/>
      <c r="X122" s="59"/>
      <c r="Y122" s="61"/>
    </row>
    <row r="123" spans="1:25" ht="25.5">
      <c r="A123" s="83" t="s">
        <v>49</v>
      </c>
      <c r="B123" s="62">
        <v>3485</v>
      </c>
      <c r="C123" s="62"/>
      <c r="D123" s="62">
        <v>800</v>
      </c>
      <c r="E123" s="62"/>
      <c r="F123" s="62"/>
      <c r="G123" s="62"/>
      <c r="H123" s="62"/>
      <c r="I123" s="62"/>
      <c r="J123" s="62"/>
      <c r="K123" s="62"/>
      <c r="L123" s="62">
        <v>2685</v>
      </c>
      <c r="M123" s="62"/>
      <c r="N123" s="59"/>
      <c r="O123" s="59"/>
      <c r="P123" s="59"/>
      <c r="Q123" s="59"/>
      <c r="R123" s="60"/>
      <c r="S123" s="60"/>
      <c r="T123" s="59">
        <v>2685</v>
      </c>
      <c r="U123" s="59"/>
      <c r="V123" s="72"/>
      <c r="W123" s="72"/>
      <c r="X123" s="59">
        <v>2685</v>
      </c>
      <c r="Y123" s="61"/>
    </row>
    <row r="124" spans="1:25" ht="25.5">
      <c r="A124" s="83" t="s">
        <v>50</v>
      </c>
      <c r="B124" s="84">
        <v>4900</v>
      </c>
      <c r="C124" s="84">
        <f>K124+M124</f>
        <v>640.6</v>
      </c>
      <c r="D124" s="84"/>
      <c r="E124" s="84"/>
      <c r="F124" s="62">
        <v>992</v>
      </c>
      <c r="G124" s="62"/>
      <c r="H124" s="62"/>
      <c r="I124" s="62"/>
      <c r="J124" s="62">
        <v>1708</v>
      </c>
      <c r="K124" s="62"/>
      <c r="L124" s="62">
        <v>2200</v>
      </c>
      <c r="M124" s="62">
        <f>Q124+S124</f>
        <v>640.6</v>
      </c>
      <c r="N124" s="62"/>
      <c r="O124" s="62"/>
      <c r="P124" s="62">
        <v>1900</v>
      </c>
      <c r="Q124" s="62">
        <v>340.6</v>
      </c>
      <c r="R124" s="62">
        <v>300</v>
      </c>
      <c r="S124" s="62">
        <v>300</v>
      </c>
      <c r="T124" s="72"/>
      <c r="U124" s="72"/>
      <c r="V124" s="72"/>
      <c r="W124" s="72"/>
      <c r="X124" s="62">
        <v>2200</v>
      </c>
      <c r="Y124" s="68">
        <f>Q124+S124</f>
        <v>640.6</v>
      </c>
    </row>
    <row r="125" spans="1:25" ht="31.5" customHeight="1">
      <c r="A125" s="82" t="s">
        <v>77</v>
      </c>
      <c r="B125" s="62">
        <v>100</v>
      </c>
      <c r="C125" s="62">
        <v>99.9</v>
      </c>
      <c r="D125" s="62"/>
      <c r="E125" s="62"/>
      <c r="F125" s="62"/>
      <c r="G125" s="62"/>
      <c r="H125" s="62"/>
      <c r="I125" s="62"/>
      <c r="J125" s="62"/>
      <c r="K125" s="62"/>
      <c r="L125" s="62">
        <v>100</v>
      </c>
      <c r="M125" s="62">
        <v>99.9</v>
      </c>
      <c r="N125" s="74"/>
      <c r="O125" s="74"/>
      <c r="P125" s="74">
        <v>100</v>
      </c>
      <c r="Q125" s="74">
        <v>99.9</v>
      </c>
      <c r="R125" s="64"/>
      <c r="S125" s="64"/>
      <c r="T125" s="64"/>
      <c r="U125" s="64"/>
      <c r="V125" s="64"/>
      <c r="W125" s="64"/>
      <c r="X125" s="62">
        <v>100</v>
      </c>
      <c r="Y125" s="68">
        <v>99.9</v>
      </c>
    </row>
    <row r="126" spans="1:25" ht="59.25" customHeight="1" thickBot="1">
      <c r="A126" s="82" t="s">
        <v>118</v>
      </c>
      <c r="B126" s="62">
        <v>500</v>
      </c>
      <c r="C126" s="62">
        <v>185</v>
      </c>
      <c r="D126" s="62"/>
      <c r="E126" s="62"/>
      <c r="F126" s="62"/>
      <c r="G126" s="62"/>
      <c r="H126" s="62"/>
      <c r="I126" s="62"/>
      <c r="J126" s="62"/>
      <c r="K126" s="62"/>
      <c r="L126" s="62">
        <v>500</v>
      </c>
      <c r="M126" s="62">
        <v>185</v>
      </c>
      <c r="N126" s="74"/>
      <c r="O126" s="74"/>
      <c r="P126" s="74">
        <v>500</v>
      </c>
      <c r="Q126" s="74">
        <v>185</v>
      </c>
      <c r="R126" s="72"/>
      <c r="S126" s="72"/>
      <c r="T126" s="72"/>
      <c r="U126" s="72"/>
      <c r="V126" s="72"/>
      <c r="W126" s="72"/>
      <c r="X126" s="62">
        <v>500</v>
      </c>
      <c r="Y126" s="68">
        <v>185</v>
      </c>
    </row>
    <row r="127" spans="1:25" ht="15.75" thickBot="1">
      <c r="A127" s="13" t="s">
        <v>14</v>
      </c>
      <c r="B127" s="66">
        <f>B123+B124+B125+B126</f>
        <v>8985</v>
      </c>
      <c r="C127" s="66">
        <f>C124+C125+C126</f>
        <v>925.5</v>
      </c>
      <c r="D127" s="66">
        <f>D123</f>
        <v>800</v>
      </c>
      <c r="E127" s="66">
        <v>0</v>
      </c>
      <c r="F127" s="66">
        <f>F124</f>
        <v>992</v>
      </c>
      <c r="G127" s="66">
        <v>0</v>
      </c>
      <c r="H127" s="66">
        <v>0</v>
      </c>
      <c r="I127" s="66">
        <v>0</v>
      </c>
      <c r="J127" s="66">
        <f>J124</f>
        <v>1708</v>
      </c>
      <c r="K127" s="66">
        <v>0</v>
      </c>
      <c r="L127" s="66">
        <f>L123+L124+L125+L126</f>
        <v>5485</v>
      </c>
      <c r="M127" s="66">
        <f>M124+M125+M126</f>
        <v>925.5</v>
      </c>
      <c r="N127" s="66">
        <v>0</v>
      </c>
      <c r="O127" s="66">
        <v>0</v>
      </c>
      <c r="P127" s="66">
        <f>P124+P125+P126</f>
        <v>2500</v>
      </c>
      <c r="Q127" s="66">
        <f>Q124+Q125+Q126</f>
        <v>625.5</v>
      </c>
      <c r="R127" s="66">
        <f>R124</f>
        <v>300</v>
      </c>
      <c r="S127" s="66">
        <f>S124</f>
        <v>300</v>
      </c>
      <c r="T127" s="66">
        <f>T123</f>
        <v>2685</v>
      </c>
      <c r="U127" s="66">
        <v>0</v>
      </c>
      <c r="V127" s="66">
        <v>0</v>
      </c>
      <c r="W127" s="66">
        <v>0</v>
      </c>
      <c r="X127" s="66">
        <f>X123+X124+X125+X126</f>
        <v>5485</v>
      </c>
      <c r="Y127" s="67">
        <f>Y124+Y125+Y126</f>
        <v>925.5</v>
      </c>
    </row>
    <row r="128" spans="1:25" ht="15.75" thickBot="1">
      <c r="A128" s="89" t="s">
        <v>101</v>
      </c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90"/>
      <c r="S128" s="90"/>
      <c r="T128" s="90"/>
      <c r="U128" s="90"/>
      <c r="V128" s="90"/>
      <c r="W128" s="90"/>
      <c r="X128" s="66"/>
      <c r="Y128" s="67"/>
    </row>
    <row r="129" spans="1:25" ht="12.75">
      <c r="A129" s="44" t="s">
        <v>19</v>
      </c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60"/>
      <c r="S129" s="60"/>
      <c r="T129" s="60"/>
      <c r="U129" s="60"/>
      <c r="V129" s="60"/>
      <c r="W129" s="60"/>
      <c r="X129" s="59"/>
      <c r="Y129" s="61"/>
    </row>
    <row r="130" spans="1:25" ht="25.5">
      <c r="A130" s="82" t="s">
        <v>124</v>
      </c>
      <c r="B130" s="62">
        <v>170</v>
      </c>
      <c r="C130" s="62">
        <f>M130</f>
        <v>163.6</v>
      </c>
      <c r="D130" s="62"/>
      <c r="E130" s="62"/>
      <c r="F130" s="62"/>
      <c r="G130" s="62"/>
      <c r="H130" s="62"/>
      <c r="I130" s="62"/>
      <c r="J130" s="62"/>
      <c r="K130" s="62"/>
      <c r="L130" s="62">
        <v>170</v>
      </c>
      <c r="M130" s="62">
        <f>Q130</f>
        <v>163.6</v>
      </c>
      <c r="N130" s="62"/>
      <c r="O130" s="62"/>
      <c r="P130" s="62">
        <v>170</v>
      </c>
      <c r="Q130" s="62">
        <v>163.6</v>
      </c>
      <c r="R130" s="72"/>
      <c r="S130" s="72"/>
      <c r="T130" s="72"/>
      <c r="U130" s="72"/>
      <c r="V130" s="72"/>
      <c r="W130" s="72"/>
      <c r="X130" s="62">
        <v>170</v>
      </c>
      <c r="Y130" s="68">
        <f>Q130</f>
        <v>163.6</v>
      </c>
    </row>
    <row r="131" spans="1:25" ht="25.5">
      <c r="A131" s="82" t="s">
        <v>64</v>
      </c>
      <c r="B131" s="62">
        <v>30</v>
      </c>
      <c r="C131" s="62">
        <f>M131</f>
        <v>7</v>
      </c>
      <c r="D131" s="62"/>
      <c r="E131" s="62"/>
      <c r="F131" s="62"/>
      <c r="G131" s="62"/>
      <c r="H131" s="62"/>
      <c r="I131" s="62"/>
      <c r="J131" s="62"/>
      <c r="K131" s="62"/>
      <c r="L131" s="62">
        <v>30</v>
      </c>
      <c r="M131" s="62">
        <f>Q131</f>
        <v>7</v>
      </c>
      <c r="N131" s="62"/>
      <c r="O131" s="62"/>
      <c r="P131" s="62">
        <v>30</v>
      </c>
      <c r="Q131" s="62">
        <v>7</v>
      </c>
      <c r="R131" s="72"/>
      <c r="S131" s="72"/>
      <c r="T131" s="72"/>
      <c r="U131" s="72"/>
      <c r="V131" s="72"/>
      <c r="W131" s="72"/>
      <c r="X131" s="62">
        <v>30</v>
      </c>
      <c r="Y131" s="68">
        <f>Q131</f>
        <v>7</v>
      </c>
    </row>
    <row r="132" spans="1:25" ht="45.75" customHeight="1" thickBot="1">
      <c r="A132" s="82" t="s">
        <v>78</v>
      </c>
      <c r="B132" s="62">
        <v>110</v>
      </c>
      <c r="C132" s="62">
        <f>M132</f>
        <v>106.4</v>
      </c>
      <c r="D132" s="62"/>
      <c r="E132" s="62"/>
      <c r="F132" s="62"/>
      <c r="G132" s="62"/>
      <c r="H132" s="62"/>
      <c r="I132" s="62"/>
      <c r="J132" s="62"/>
      <c r="K132" s="62"/>
      <c r="L132" s="62">
        <v>110</v>
      </c>
      <c r="M132" s="62">
        <f>Q132</f>
        <v>106.4</v>
      </c>
      <c r="N132" s="62"/>
      <c r="O132" s="62"/>
      <c r="P132" s="62">
        <v>110</v>
      </c>
      <c r="Q132" s="62">
        <v>106.4</v>
      </c>
      <c r="R132" s="72"/>
      <c r="S132" s="72"/>
      <c r="T132" s="72"/>
      <c r="U132" s="72"/>
      <c r="V132" s="72"/>
      <c r="W132" s="72"/>
      <c r="X132" s="62">
        <v>110</v>
      </c>
      <c r="Y132" s="68">
        <f>Q132</f>
        <v>106.4</v>
      </c>
    </row>
    <row r="133" spans="1:25" ht="15.75" thickBot="1">
      <c r="A133" s="13" t="s">
        <v>14</v>
      </c>
      <c r="B133" s="66">
        <f>B130+B131+B132</f>
        <v>310</v>
      </c>
      <c r="C133" s="66">
        <f>C130+C131+C132</f>
        <v>277</v>
      </c>
      <c r="D133" s="66">
        <v>0</v>
      </c>
      <c r="E133" s="66">
        <v>0</v>
      </c>
      <c r="F133" s="66">
        <v>0</v>
      </c>
      <c r="G133" s="66">
        <v>0</v>
      </c>
      <c r="H133" s="66">
        <v>0</v>
      </c>
      <c r="I133" s="66">
        <v>0</v>
      </c>
      <c r="J133" s="66">
        <v>0</v>
      </c>
      <c r="K133" s="66">
        <v>0</v>
      </c>
      <c r="L133" s="66">
        <f>L130+L131+L132</f>
        <v>310</v>
      </c>
      <c r="M133" s="66">
        <f>M130+M131+M132</f>
        <v>277</v>
      </c>
      <c r="N133" s="66">
        <v>0</v>
      </c>
      <c r="O133" s="66">
        <v>0</v>
      </c>
      <c r="P133" s="66">
        <f>P130+P131+P132</f>
        <v>310</v>
      </c>
      <c r="Q133" s="66">
        <f>Q130+Q131+Q132</f>
        <v>277</v>
      </c>
      <c r="R133" s="66">
        <v>0</v>
      </c>
      <c r="S133" s="66">
        <v>0</v>
      </c>
      <c r="T133" s="66">
        <v>0</v>
      </c>
      <c r="U133" s="66">
        <v>0</v>
      </c>
      <c r="V133" s="66">
        <v>0</v>
      </c>
      <c r="W133" s="66">
        <v>0</v>
      </c>
      <c r="X133" s="66">
        <f>X130+X131+X132</f>
        <v>310</v>
      </c>
      <c r="Y133" s="67">
        <f>Y130+Y131+Y132</f>
        <v>277</v>
      </c>
    </row>
    <row r="134" spans="1:25" ht="15.75" thickBot="1">
      <c r="A134" s="89" t="s">
        <v>102</v>
      </c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91"/>
      <c r="S134" s="91"/>
      <c r="T134" s="91"/>
      <c r="U134" s="91"/>
      <c r="V134" s="90"/>
      <c r="W134" s="90"/>
      <c r="X134" s="66"/>
      <c r="Y134" s="67"/>
    </row>
    <row r="135" spans="1:25" ht="12.75">
      <c r="A135" s="44" t="s">
        <v>19</v>
      </c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72"/>
      <c r="S135" s="72"/>
      <c r="T135" s="72"/>
      <c r="U135" s="72"/>
      <c r="V135" s="60"/>
      <c r="W135" s="60"/>
      <c r="X135" s="59"/>
      <c r="Y135" s="61"/>
    </row>
    <row r="136" spans="1:25" ht="25.5" customHeight="1">
      <c r="A136" s="80" t="s">
        <v>51</v>
      </c>
      <c r="B136" s="59">
        <v>55</v>
      </c>
      <c r="C136" s="59">
        <f>M136</f>
        <v>50.5</v>
      </c>
      <c r="D136" s="59"/>
      <c r="E136" s="59"/>
      <c r="F136" s="59"/>
      <c r="G136" s="59"/>
      <c r="H136" s="59"/>
      <c r="I136" s="59"/>
      <c r="J136" s="59"/>
      <c r="K136" s="59"/>
      <c r="L136" s="59">
        <v>55</v>
      </c>
      <c r="M136" s="59">
        <f>Q136</f>
        <v>50.5</v>
      </c>
      <c r="N136" s="75"/>
      <c r="O136" s="75"/>
      <c r="P136" s="59">
        <v>55</v>
      </c>
      <c r="Q136" s="59">
        <v>50.5</v>
      </c>
      <c r="R136" s="60"/>
      <c r="S136" s="60"/>
      <c r="T136" s="60"/>
      <c r="U136" s="60"/>
      <c r="V136" s="60"/>
      <c r="W136" s="60"/>
      <c r="X136" s="59">
        <v>55</v>
      </c>
      <c r="Y136" s="61">
        <f>Q136</f>
        <v>50.5</v>
      </c>
    </row>
    <row r="137" spans="1:25" ht="25.5">
      <c r="A137" s="80" t="s">
        <v>52</v>
      </c>
      <c r="B137" s="59">
        <v>85</v>
      </c>
      <c r="C137" s="59">
        <v>85</v>
      </c>
      <c r="D137" s="59"/>
      <c r="E137" s="59"/>
      <c r="F137" s="59"/>
      <c r="G137" s="59"/>
      <c r="H137" s="59"/>
      <c r="I137" s="59"/>
      <c r="J137" s="59"/>
      <c r="K137" s="59"/>
      <c r="L137" s="59">
        <v>85</v>
      </c>
      <c r="M137" s="59">
        <v>85</v>
      </c>
      <c r="N137" s="69"/>
      <c r="O137" s="69"/>
      <c r="P137" s="59">
        <v>85</v>
      </c>
      <c r="Q137" s="59">
        <v>85</v>
      </c>
      <c r="R137" s="60"/>
      <c r="S137" s="60"/>
      <c r="T137" s="60"/>
      <c r="U137" s="60"/>
      <c r="V137" s="60"/>
      <c r="W137" s="60"/>
      <c r="X137" s="59">
        <v>85</v>
      </c>
      <c r="Y137" s="61">
        <v>85</v>
      </c>
    </row>
    <row r="138" spans="1:25" ht="13.5" thickBot="1">
      <c r="A138" s="80" t="s">
        <v>126</v>
      </c>
      <c r="B138" s="59">
        <v>50</v>
      </c>
      <c r="C138" s="59">
        <v>28.4</v>
      </c>
      <c r="D138" s="59"/>
      <c r="E138" s="59"/>
      <c r="F138" s="59"/>
      <c r="G138" s="59"/>
      <c r="H138" s="59"/>
      <c r="I138" s="59"/>
      <c r="J138" s="59"/>
      <c r="K138" s="59"/>
      <c r="L138" s="59">
        <v>50</v>
      </c>
      <c r="M138" s="59">
        <v>28.4</v>
      </c>
      <c r="N138" s="69"/>
      <c r="O138" s="69"/>
      <c r="P138" s="59">
        <v>50</v>
      </c>
      <c r="Q138" s="59">
        <v>28.4</v>
      </c>
      <c r="R138" s="60"/>
      <c r="S138" s="60"/>
      <c r="T138" s="60"/>
      <c r="U138" s="60"/>
      <c r="V138" s="60"/>
      <c r="W138" s="60"/>
      <c r="X138" s="59">
        <v>50</v>
      </c>
      <c r="Y138" s="61">
        <v>28.4</v>
      </c>
    </row>
    <row r="139" spans="1:25" ht="15.75" thickBot="1">
      <c r="A139" s="13" t="s">
        <v>14</v>
      </c>
      <c r="B139" s="66">
        <f>B136+B137+B138</f>
        <v>190</v>
      </c>
      <c r="C139" s="66">
        <f>C136+C137+C138</f>
        <v>163.9</v>
      </c>
      <c r="D139" s="66">
        <v>0</v>
      </c>
      <c r="E139" s="66">
        <v>0</v>
      </c>
      <c r="F139" s="66">
        <v>0</v>
      </c>
      <c r="G139" s="66">
        <v>0</v>
      </c>
      <c r="H139" s="66">
        <v>0</v>
      </c>
      <c r="I139" s="66">
        <v>0</v>
      </c>
      <c r="J139" s="66">
        <v>0</v>
      </c>
      <c r="K139" s="66">
        <v>0</v>
      </c>
      <c r="L139" s="66">
        <f>L136+L137+L138</f>
        <v>190</v>
      </c>
      <c r="M139" s="66">
        <f>M136+M137+M138</f>
        <v>163.9</v>
      </c>
      <c r="N139" s="66">
        <v>0</v>
      </c>
      <c r="O139" s="66">
        <v>0</v>
      </c>
      <c r="P139" s="66">
        <f>P136+P137+P138</f>
        <v>190</v>
      </c>
      <c r="Q139" s="66">
        <f>Q136+Q137+Q138</f>
        <v>163.9</v>
      </c>
      <c r="R139" s="66">
        <v>0</v>
      </c>
      <c r="S139" s="66">
        <v>0</v>
      </c>
      <c r="T139" s="66">
        <v>0</v>
      </c>
      <c r="U139" s="66">
        <v>0</v>
      </c>
      <c r="V139" s="66">
        <v>0</v>
      </c>
      <c r="W139" s="66">
        <v>0</v>
      </c>
      <c r="X139" s="66">
        <f>X136+X137+X138</f>
        <v>190</v>
      </c>
      <c r="Y139" s="67">
        <f>Y136+Y137+Y138</f>
        <v>163.9</v>
      </c>
    </row>
    <row r="140" spans="1:25" ht="15.75" thickBot="1">
      <c r="A140" s="89" t="s">
        <v>53</v>
      </c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92"/>
      <c r="S140" s="92"/>
      <c r="T140" s="92"/>
      <c r="U140" s="92"/>
      <c r="V140" s="90"/>
      <c r="W140" s="90"/>
      <c r="X140" s="66"/>
      <c r="Y140" s="67"/>
    </row>
    <row r="141" spans="1:25" ht="52.5" customHeight="1">
      <c r="A141" s="44" t="s">
        <v>103</v>
      </c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73"/>
      <c r="S141" s="73"/>
      <c r="T141" s="73"/>
      <c r="U141" s="73"/>
      <c r="V141" s="60"/>
      <c r="W141" s="60"/>
      <c r="X141" s="59"/>
      <c r="Y141" s="61"/>
    </row>
    <row r="142" spans="1:25" ht="25.5">
      <c r="A142" s="80" t="s">
        <v>90</v>
      </c>
      <c r="B142" s="59">
        <v>740</v>
      </c>
      <c r="C142" s="59"/>
      <c r="D142" s="59"/>
      <c r="E142" s="59"/>
      <c r="F142" s="59"/>
      <c r="G142" s="59"/>
      <c r="H142" s="59"/>
      <c r="I142" s="59"/>
      <c r="J142" s="59"/>
      <c r="K142" s="59"/>
      <c r="L142" s="59">
        <v>740</v>
      </c>
      <c r="M142" s="59"/>
      <c r="N142" s="59"/>
      <c r="O142" s="59"/>
      <c r="P142" s="59">
        <v>740</v>
      </c>
      <c r="Q142" s="59"/>
      <c r="R142" s="73"/>
      <c r="S142" s="73"/>
      <c r="T142" s="73"/>
      <c r="U142" s="73"/>
      <c r="V142" s="60"/>
      <c r="W142" s="60"/>
      <c r="X142" s="59">
        <v>740</v>
      </c>
      <c r="Y142" s="61"/>
    </row>
    <row r="143" spans="1:25" ht="81.75" customHeight="1">
      <c r="A143" s="80" t="s">
        <v>130</v>
      </c>
      <c r="B143" s="59">
        <v>550</v>
      </c>
      <c r="C143" s="59">
        <f>M143</f>
        <v>23.2</v>
      </c>
      <c r="D143" s="59"/>
      <c r="E143" s="59"/>
      <c r="F143" s="59"/>
      <c r="G143" s="59"/>
      <c r="H143" s="59"/>
      <c r="I143" s="59"/>
      <c r="J143" s="59"/>
      <c r="K143" s="59"/>
      <c r="L143" s="59">
        <v>550</v>
      </c>
      <c r="M143" s="59">
        <f>Q143</f>
        <v>23.2</v>
      </c>
      <c r="N143" s="59"/>
      <c r="O143" s="59"/>
      <c r="P143" s="59">
        <v>550</v>
      </c>
      <c r="Q143" s="59">
        <v>23.2</v>
      </c>
      <c r="R143" s="73"/>
      <c r="S143" s="73"/>
      <c r="T143" s="73"/>
      <c r="U143" s="73"/>
      <c r="V143" s="60"/>
      <c r="W143" s="60"/>
      <c r="X143" s="59">
        <f>P143</f>
        <v>550</v>
      </c>
      <c r="Y143" s="61">
        <f>Q143</f>
        <v>23.2</v>
      </c>
    </row>
    <row r="144" spans="1:25" ht="12.75">
      <c r="A144" s="44" t="s">
        <v>19</v>
      </c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73"/>
      <c r="S144" s="73"/>
      <c r="T144" s="73"/>
      <c r="U144" s="73"/>
      <c r="V144" s="60"/>
      <c r="W144" s="60"/>
      <c r="X144" s="59"/>
      <c r="Y144" s="61"/>
    </row>
    <row r="145" spans="1:25" ht="27" customHeight="1">
      <c r="A145" s="82" t="s">
        <v>54</v>
      </c>
      <c r="B145" s="59">
        <v>720</v>
      </c>
      <c r="C145" s="59">
        <f>M145</f>
        <v>512.9</v>
      </c>
      <c r="D145" s="59"/>
      <c r="E145" s="59"/>
      <c r="F145" s="59"/>
      <c r="G145" s="59"/>
      <c r="H145" s="59"/>
      <c r="I145" s="59"/>
      <c r="J145" s="59"/>
      <c r="K145" s="59"/>
      <c r="L145" s="59">
        <v>720</v>
      </c>
      <c r="M145" s="59">
        <f>Q145</f>
        <v>512.9</v>
      </c>
      <c r="N145" s="76"/>
      <c r="O145" s="76"/>
      <c r="P145" s="59">
        <v>720</v>
      </c>
      <c r="Q145" s="59">
        <v>512.9</v>
      </c>
      <c r="R145" s="73"/>
      <c r="S145" s="73"/>
      <c r="T145" s="73"/>
      <c r="U145" s="73"/>
      <c r="V145" s="60"/>
      <c r="W145" s="60"/>
      <c r="X145" s="59">
        <v>720</v>
      </c>
      <c r="Y145" s="61">
        <f>Q145</f>
        <v>512.9</v>
      </c>
    </row>
    <row r="146" spans="1:25" ht="36.75" customHeight="1">
      <c r="A146" s="82" t="s">
        <v>79</v>
      </c>
      <c r="B146" s="59">
        <v>330</v>
      </c>
      <c r="C146" s="59">
        <f>M146</f>
        <v>320.2</v>
      </c>
      <c r="D146" s="59"/>
      <c r="E146" s="59"/>
      <c r="F146" s="59"/>
      <c r="G146" s="59"/>
      <c r="H146" s="59"/>
      <c r="I146" s="59"/>
      <c r="J146" s="59"/>
      <c r="K146" s="59"/>
      <c r="L146" s="59">
        <v>330</v>
      </c>
      <c r="M146" s="59">
        <f>Q146</f>
        <v>320.2</v>
      </c>
      <c r="N146" s="76"/>
      <c r="O146" s="76"/>
      <c r="P146" s="59">
        <v>330</v>
      </c>
      <c r="Q146" s="59">
        <v>320.2</v>
      </c>
      <c r="R146" s="70"/>
      <c r="S146" s="70"/>
      <c r="T146" s="70"/>
      <c r="U146" s="70"/>
      <c r="V146" s="71"/>
      <c r="W146" s="71"/>
      <c r="X146" s="62">
        <v>330</v>
      </c>
      <c r="Y146" s="61">
        <f>Q146</f>
        <v>320.2</v>
      </c>
    </row>
    <row r="147" spans="1:25" ht="36.75" customHeight="1">
      <c r="A147" s="82" t="s">
        <v>131</v>
      </c>
      <c r="B147" s="59">
        <v>200</v>
      </c>
      <c r="C147" s="59">
        <v>196.5</v>
      </c>
      <c r="D147" s="59"/>
      <c r="E147" s="59"/>
      <c r="F147" s="59"/>
      <c r="G147" s="59"/>
      <c r="H147" s="59"/>
      <c r="I147" s="59"/>
      <c r="J147" s="59"/>
      <c r="K147" s="59"/>
      <c r="L147" s="59">
        <v>200</v>
      </c>
      <c r="M147" s="59">
        <v>196.5</v>
      </c>
      <c r="N147" s="76"/>
      <c r="O147" s="76"/>
      <c r="P147" s="59">
        <v>200</v>
      </c>
      <c r="Q147" s="59">
        <v>196.5</v>
      </c>
      <c r="R147" s="70"/>
      <c r="S147" s="70"/>
      <c r="T147" s="70"/>
      <c r="U147" s="70"/>
      <c r="V147" s="71"/>
      <c r="W147" s="71"/>
      <c r="X147" s="62">
        <v>200</v>
      </c>
      <c r="Y147" s="61">
        <v>196.5</v>
      </c>
    </row>
    <row r="148" spans="1:25" ht="36.75" customHeight="1" thickBot="1">
      <c r="A148" s="82" t="s">
        <v>132</v>
      </c>
      <c r="B148" s="59">
        <v>60</v>
      </c>
      <c r="C148" s="59">
        <v>59.5</v>
      </c>
      <c r="D148" s="59"/>
      <c r="E148" s="59"/>
      <c r="F148" s="59"/>
      <c r="G148" s="59"/>
      <c r="H148" s="59"/>
      <c r="I148" s="59"/>
      <c r="J148" s="59"/>
      <c r="K148" s="59"/>
      <c r="L148" s="59">
        <v>60</v>
      </c>
      <c r="M148" s="59">
        <v>59.5</v>
      </c>
      <c r="N148" s="76"/>
      <c r="O148" s="76"/>
      <c r="P148" s="59">
        <v>60</v>
      </c>
      <c r="Q148" s="59">
        <v>59.5</v>
      </c>
      <c r="R148" s="70"/>
      <c r="S148" s="70"/>
      <c r="T148" s="70"/>
      <c r="U148" s="70"/>
      <c r="V148" s="71"/>
      <c r="W148" s="71"/>
      <c r="X148" s="62">
        <v>60</v>
      </c>
      <c r="Y148" s="61">
        <v>59.5</v>
      </c>
    </row>
    <row r="149" spans="1:25" ht="15.75" thickBot="1">
      <c r="A149" s="13" t="s">
        <v>14</v>
      </c>
      <c r="B149" s="66">
        <f>B142+B143+B145+B146+B147+B148</f>
        <v>2600</v>
      </c>
      <c r="C149" s="66">
        <f>C143+C145+C146+C147+C148</f>
        <v>1112.3</v>
      </c>
      <c r="D149" s="66">
        <v>0</v>
      </c>
      <c r="E149" s="66">
        <v>0</v>
      </c>
      <c r="F149" s="66">
        <v>0</v>
      </c>
      <c r="G149" s="66">
        <v>0</v>
      </c>
      <c r="H149" s="66">
        <v>0</v>
      </c>
      <c r="I149" s="66">
        <v>0</v>
      </c>
      <c r="J149" s="66">
        <v>0</v>
      </c>
      <c r="K149" s="66">
        <v>0</v>
      </c>
      <c r="L149" s="66">
        <f>L142+L143+L145+L146+L147+L148</f>
        <v>2600</v>
      </c>
      <c r="M149" s="66">
        <f>M143+M145+M146+M147+M148</f>
        <v>1112.3</v>
      </c>
      <c r="N149" s="66">
        <v>0</v>
      </c>
      <c r="O149" s="66">
        <v>0</v>
      </c>
      <c r="P149" s="66">
        <f>P142+P143+P145+P146+P147+P148</f>
        <v>2600</v>
      </c>
      <c r="Q149" s="66">
        <f>Q143+Q145+Q146+Q147+Q148</f>
        <v>1112.3</v>
      </c>
      <c r="R149" s="66">
        <v>0</v>
      </c>
      <c r="S149" s="66">
        <v>0</v>
      </c>
      <c r="T149" s="66">
        <v>0</v>
      </c>
      <c r="U149" s="66">
        <v>0</v>
      </c>
      <c r="V149" s="66">
        <v>0</v>
      </c>
      <c r="W149" s="66">
        <v>0</v>
      </c>
      <c r="X149" s="66">
        <f>X142+X143+X145+X146+X147+X148</f>
        <v>2600</v>
      </c>
      <c r="Y149" s="67">
        <f>Y143+Y145+Y146+Y147+Y148</f>
        <v>1112.3</v>
      </c>
    </row>
    <row r="150" spans="1:25" ht="15.75" thickBot="1">
      <c r="A150" s="89" t="s">
        <v>55</v>
      </c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93"/>
      <c r="O150" s="93"/>
      <c r="P150" s="93"/>
      <c r="Q150" s="93"/>
      <c r="R150" s="92"/>
      <c r="S150" s="92"/>
      <c r="T150" s="92"/>
      <c r="U150" s="92"/>
      <c r="V150" s="90"/>
      <c r="W150" s="90"/>
      <c r="X150" s="66"/>
      <c r="Y150" s="67"/>
    </row>
    <row r="151" spans="1:25" ht="25.5">
      <c r="A151" s="80" t="s">
        <v>91</v>
      </c>
      <c r="B151" s="59">
        <v>2000</v>
      </c>
      <c r="C151" s="59">
        <f>M151</f>
        <v>1700.2</v>
      </c>
      <c r="D151" s="59"/>
      <c r="E151" s="59"/>
      <c r="F151" s="59"/>
      <c r="G151" s="59"/>
      <c r="H151" s="59"/>
      <c r="I151" s="59"/>
      <c r="J151" s="59"/>
      <c r="K151" s="59"/>
      <c r="L151" s="59">
        <v>2000</v>
      </c>
      <c r="M151" s="59">
        <f>Q151</f>
        <v>1700.2</v>
      </c>
      <c r="N151" s="76"/>
      <c r="O151" s="76"/>
      <c r="P151" s="59">
        <v>2000</v>
      </c>
      <c r="Q151" s="59">
        <v>1700.2</v>
      </c>
      <c r="R151" s="73"/>
      <c r="S151" s="73"/>
      <c r="T151" s="73"/>
      <c r="U151" s="73"/>
      <c r="V151" s="60"/>
      <c r="W151" s="60"/>
      <c r="X151" s="59">
        <v>2000</v>
      </c>
      <c r="Y151" s="61">
        <f aca="true" t="shared" si="1" ref="Y151:Y160">Q151</f>
        <v>1700.2</v>
      </c>
    </row>
    <row r="152" spans="1:25" ht="25.5">
      <c r="A152" s="80" t="s">
        <v>56</v>
      </c>
      <c r="B152" s="59">
        <v>30</v>
      </c>
      <c r="C152" s="59">
        <f>M152</f>
        <v>26.8</v>
      </c>
      <c r="D152" s="59"/>
      <c r="E152" s="59"/>
      <c r="F152" s="59"/>
      <c r="G152" s="59"/>
      <c r="H152" s="59"/>
      <c r="I152" s="59"/>
      <c r="J152" s="59"/>
      <c r="K152" s="59"/>
      <c r="L152" s="59">
        <v>30</v>
      </c>
      <c r="M152" s="59">
        <f>Q152</f>
        <v>26.8</v>
      </c>
      <c r="N152" s="76"/>
      <c r="O152" s="76"/>
      <c r="P152" s="59">
        <v>30</v>
      </c>
      <c r="Q152" s="59">
        <v>26.8</v>
      </c>
      <c r="R152" s="73"/>
      <c r="S152" s="73"/>
      <c r="T152" s="73"/>
      <c r="U152" s="73"/>
      <c r="V152" s="60"/>
      <c r="W152" s="60"/>
      <c r="X152" s="59">
        <v>30</v>
      </c>
      <c r="Y152" s="61">
        <f t="shared" si="1"/>
        <v>26.8</v>
      </c>
    </row>
    <row r="153" spans="1:25" ht="38.25">
      <c r="A153" s="80" t="s">
        <v>80</v>
      </c>
      <c r="B153" s="84">
        <v>120</v>
      </c>
      <c r="C153" s="88">
        <f>M153</f>
        <v>173.8</v>
      </c>
      <c r="D153" s="59"/>
      <c r="E153" s="59"/>
      <c r="F153" s="59"/>
      <c r="G153" s="59"/>
      <c r="H153" s="59"/>
      <c r="I153" s="59"/>
      <c r="J153" s="59"/>
      <c r="K153" s="59"/>
      <c r="L153" s="59">
        <v>120</v>
      </c>
      <c r="M153" s="59">
        <f>Q153</f>
        <v>173.8</v>
      </c>
      <c r="N153" s="76"/>
      <c r="O153" s="76"/>
      <c r="P153" s="59">
        <v>120</v>
      </c>
      <c r="Q153" s="59">
        <v>173.8</v>
      </c>
      <c r="R153" s="73"/>
      <c r="S153" s="73"/>
      <c r="T153" s="73"/>
      <c r="U153" s="73"/>
      <c r="V153" s="60"/>
      <c r="W153" s="60"/>
      <c r="X153" s="62">
        <v>120</v>
      </c>
      <c r="Y153" s="61">
        <f t="shared" si="1"/>
        <v>173.8</v>
      </c>
    </row>
    <row r="154" spans="1:25" ht="12.75">
      <c r="A154" s="80" t="s">
        <v>63</v>
      </c>
      <c r="B154" s="84">
        <v>215</v>
      </c>
      <c r="C154" s="88">
        <f>M154</f>
        <v>155.5</v>
      </c>
      <c r="D154" s="59"/>
      <c r="E154" s="59"/>
      <c r="F154" s="59"/>
      <c r="G154" s="59"/>
      <c r="H154" s="59"/>
      <c r="I154" s="59"/>
      <c r="J154" s="59"/>
      <c r="K154" s="59"/>
      <c r="L154" s="59">
        <v>215</v>
      </c>
      <c r="M154" s="59">
        <f>Q154</f>
        <v>155.5</v>
      </c>
      <c r="N154" s="76"/>
      <c r="O154" s="76"/>
      <c r="P154" s="59">
        <v>215</v>
      </c>
      <c r="Q154" s="59">
        <v>155.5</v>
      </c>
      <c r="R154" s="73"/>
      <c r="S154" s="73"/>
      <c r="T154" s="73"/>
      <c r="U154" s="73"/>
      <c r="V154" s="60"/>
      <c r="W154" s="60"/>
      <c r="X154" s="62">
        <v>215</v>
      </c>
      <c r="Y154" s="61">
        <f t="shared" si="1"/>
        <v>155.5</v>
      </c>
    </row>
    <row r="155" spans="1:25" ht="12.75">
      <c r="A155" s="80" t="s">
        <v>81</v>
      </c>
      <c r="B155" s="59">
        <v>300</v>
      </c>
      <c r="C155" s="59">
        <f>M155</f>
        <v>226</v>
      </c>
      <c r="D155" s="59"/>
      <c r="E155" s="59"/>
      <c r="F155" s="59"/>
      <c r="G155" s="59"/>
      <c r="H155" s="59"/>
      <c r="I155" s="59"/>
      <c r="J155" s="59"/>
      <c r="K155" s="59"/>
      <c r="L155" s="59">
        <v>300</v>
      </c>
      <c r="M155" s="59">
        <f>Q155</f>
        <v>226</v>
      </c>
      <c r="N155" s="76"/>
      <c r="O155" s="76"/>
      <c r="P155" s="59">
        <v>300</v>
      </c>
      <c r="Q155" s="59">
        <v>226</v>
      </c>
      <c r="R155" s="70"/>
      <c r="S155" s="70"/>
      <c r="T155" s="70"/>
      <c r="U155" s="70"/>
      <c r="V155" s="71"/>
      <c r="W155" s="71"/>
      <c r="X155" s="62">
        <v>300</v>
      </c>
      <c r="Y155" s="61">
        <f t="shared" si="1"/>
        <v>226</v>
      </c>
    </row>
    <row r="156" spans="1:25" ht="12.75">
      <c r="A156" s="80" t="s">
        <v>82</v>
      </c>
      <c r="B156" s="59">
        <v>870</v>
      </c>
      <c r="C156" s="59">
        <v>870</v>
      </c>
      <c r="D156" s="59"/>
      <c r="E156" s="59"/>
      <c r="F156" s="59"/>
      <c r="G156" s="59"/>
      <c r="H156" s="59"/>
      <c r="I156" s="59"/>
      <c r="J156" s="59"/>
      <c r="K156" s="59"/>
      <c r="L156" s="59">
        <v>870</v>
      </c>
      <c r="M156" s="59">
        <v>870</v>
      </c>
      <c r="N156" s="76"/>
      <c r="O156" s="76"/>
      <c r="P156" s="59">
        <v>870</v>
      </c>
      <c r="Q156" s="59">
        <v>870</v>
      </c>
      <c r="R156" s="70"/>
      <c r="S156" s="70"/>
      <c r="T156" s="70"/>
      <c r="U156" s="70"/>
      <c r="V156" s="71"/>
      <c r="W156" s="71"/>
      <c r="X156" s="62">
        <v>870</v>
      </c>
      <c r="Y156" s="61">
        <f t="shared" si="1"/>
        <v>870</v>
      </c>
    </row>
    <row r="157" spans="1:25" ht="25.5">
      <c r="A157" s="80" t="s">
        <v>83</v>
      </c>
      <c r="B157" s="59">
        <v>150</v>
      </c>
      <c r="C157" s="59">
        <f>M157</f>
        <v>143.8</v>
      </c>
      <c r="D157" s="59"/>
      <c r="E157" s="59"/>
      <c r="F157" s="59"/>
      <c r="G157" s="59"/>
      <c r="H157" s="59"/>
      <c r="I157" s="59"/>
      <c r="J157" s="59"/>
      <c r="K157" s="59"/>
      <c r="L157" s="59">
        <v>150</v>
      </c>
      <c r="M157" s="59">
        <f>Q157</f>
        <v>143.8</v>
      </c>
      <c r="N157" s="76"/>
      <c r="O157" s="76"/>
      <c r="P157" s="59">
        <v>150</v>
      </c>
      <c r="Q157" s="59">
        <v>143.8</v>
      </c>
      <c r="R157" s="70"/>
      <c r="S157" s="70"/>
      <c r="T157" s="70"/>
      <c r="U157" s="70"/>
      <c r="V157" s="71"/>
      <c r="W157" s="71"/>
      <c r="X157" s="62">
        <v>150</v>
      </c>
      <c r="Y157" s="61">
        <f t="shared" si="1"/>
        <v>143.8</v>
      </c>
    </row>
    <row r="158" spans="1:25" ht="25.5">
      <c r="A158" s="80" t="s">
        <v>84</v>
      </c>
      <c r="B158" s="59">
        <v>1240</v>
      </c>
      <c r="C158" s="59">
        <v>1239.7</v>
      </c>
      <c r="D158" s="59"/>
      <c r="E158" s="59"/>
      <c r="F158" s="59"/>
      <c r="G158" s="59"/>
      <c r="H158" s="59"/>
      <c r="I158" s="59"/>
      <c r="J158" s="59"/>
      <c r="K158" s="59"/>
      <c r="L158" s="59">
        <v>1240</v>
      </c>
      <c r="M158" s="59">
        <v>1239.7</v>
      </c>
      <c r="N158" s="76"/>
      <c r="O158" s="76"/>
      <c r="P158" s="59">
        <v>1240</v>
      </c>
      <c r="Q158" s="59">
        <v>1239.7</v>
      </c>
      <c r="R158" s="70"/>
      <c r="S158" s="70"/>
      <c r="T158" s="70"/>
      <c r="U158" s="70"/>
      <c r="V158" s="71"/>
      <c r="W158" s="71"/>
      <c r="X158" s="62">
        <v>1240</v>
      </c>
      <c r="Y158" s="61">
        <f t="shared" si="1"/>
        <v>1239.7</v>
      </c>
    </row>
    <row r="159" spans="1:25" ht="25.5">
      <c r="A159" s="80" t="s">
        <v>64</v>
      </c>
      <c r="B159" s="59">
        <v>20</v>
      </c>
      <c r="C159" s="59">
        <f>M159</f>
        <v>17</v>
      </c>
      <c r="D159" s="59"/>
      <c r="E159" s="59"/>
      <c r="F159" s="59"/>
      <c r="G159" s="59"/>
      <c r="H159" s="59"/>
      <c r="I159" s="59"/>
      <c r="J159" s="59"/>
      <c r="K159" s="59"/>
      <c r="L159" s="59">
        <v>20</v>
      </c>
      <c r="M159" s="59">
        <f>Q159</f>
        <v>17</v>
      </c>
      <c r="N159" s="76"/>
      <c r="O159" s="76"/>
      <c r="P159" s="59">
        <v>20</v>
      </c>
      <c r="Q159" s="59">
        <v>17</v>
      </c>
      <c r="R159" s="73"/>
      <c r="S159" s="73"/>
      <c r="T159" s="73"/>
      <c r="U159" s="73"/>
      <c r="V159" s="60"/>
      <c r="W159" s="60"/>
      <c r="X159" s="62">
        <v>20</v>
      </c>
      <c r="Y159" s="61">
        <f t="shared" si="1"/>
        <v>17</v>
      </c>
    </row>
    <row r="160" spans="1:25" ht="13.5" thickBot="1">
      <c r="A160" s="80" t="s">
        <v>119</v>
      </c>
      <c r="B160" s="59">
        <v>200</v>
      </c>
      <c r="C160" s="59">
        <v>122.2</v>
      </c>
      <c r="D160" s="59"/>
      <c r="E160" s="59"/>
      <c r="F160" s="59"/>
      <c r="G160" s="59"/>
      <c r="H160" s="59"/>
      <c r="I160" s="59"/>
      <c r="J160" s="59"/>
      <c r="K160" s="59"/>
      <c r="L160" s="59">
        <v>200</v>
      </c>
      <c r="M160" s="59">
        <v>122.2</v>
      </c>
      <c r="N160" s="76"/>
      <c r="O160" s="76"/>
      <c r="P160" s="59">
        <v>200</v>
      </c>
      <c r="Q160" s="59">
        <v>122.2</v>
      </c>
      <c r="R160" s="73"/>
      <c r="S160" s="73"/>
      <c r="T160" s="73"/>
      <c r="U160" s="73"/>
      <c r="V160" s="60"/>
      <c r="W160" s="60"/>
      <c r="X160" s="62">
        <v>200</v>
      </c>
      <c r="Y160" s="68">
        <f t="shared" si="1"/>
        <v>122.2</v>
      </c>
    </row>
    <row r="161" spans="1:25" ht="15.75" thickBot="1">
      <c r="A161" s="13" t="s">
        <v>14</v>
      </c>
      <c r="B161" s="66">
        <f>B151+B152+B153+B154+B155+B156+B157+B158+B159+B160</f>
        <v>5145</v>
      </c>
      <c r="C161" s="66">
        <f>C151+C152+C153+C154+C155+C156+C157+C158+C159+C160</f>
        <v>4675</v>
      </c>
      <c r="D161" s="66">
        <v>0</v>
      </c>
      <c r="E161" s="66">
        <v>0</v>
      </c>
      <c r="F161" s="66">
        <v>0</v>
      </c>
      <c r="G161" s="66">
        <v>0</v>
      </c>
      <c r="H161" s="66">
        <v>0</v>
      </c>
      <c r="I161" s="66">
        <v>0</v>
      </c>
      <c r="J161" s="66">
        <v>0</v>
      </c>
      <c r="K161" s="66">
        <v>0</v>
      </c>
      <c r="L161" s="66">
        <f>L151+L152+L153+L154+L155+L156+L157+L158+L159+L160</f>
        <v>5145</v>
      </c>
      <c r="M161" s="66">
        <f>M151+M152+M153+M154+M155+M156+M157+M158+M159+M160</f>
        <v>4675</v>
      </c>
      <c r="N161" s="66">
        <v>0</v>
      </c>
      <c r="O161" s="66">
        <v>0</v>
      </c>
      <c r="P161" s="66">
        <f>P151+P152+P153+P154+P155+P156+P157+P158+P159+P160</f>
        <v>5145</v>
      </c>
      <c r="Q161" s="66">
        <f>Q151+Q152+Q153+Q154+Q155+Q156+Q157+Q158+Q159+Q160</f>
        <v>4675</v>
      </c>
      <c r="R161" s="66">
        <v>0</v>
      </c>
      <c r="S161" s="66">
        <v>0</v>
      </c>
      <c r="T161" s="66">
        <v>0</v>
      </c>
      <c r="U161" s="66">
        <v>0</v>
      </c>
      <c r="V161" s="66">
        <v>0</v>
      </c>
      <c r="W161" s="66">
        <v>0</v>
      </c>
      <c r="X161" s="66">
        <f>X151+X152+X153+X154+X155+X156+X157+X158+X159+X160</f>
        <v>5145</v>
      </c>
      <c r="Y161" s="67">
        <f>Y151+Y152+Y153+Y154+Y155+Y156+Y157+Y158+Y159+Y160</f>
        <v>4675</v>
      </c>
    </row>
    <row r="162" spans="1:25" ht="15.75" thickBot="1">
      <c r="A162" s="15"/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60"/>
      <c r="Y162" s="77"/>
    </row>
    <row r="163" spans="1:25" ht="15.75" thickBot="1">
      <c r="A163" s="13" t="s">
        <v>57</v>
      </c>
      <c r="B163" s="78">
        <f>B37+B52+B60+B73+B85+B97+B107+B111+B120+B127+B133+B139+B149+B161</f>
        <v>331544.19999999995</v>
      </c>
      <c r="C163" s="78">
        <f>C37+C52+C60+C73+C85+C97+C107+C111+C120+C127+C133+C139+C149+C161</f>
        <v>72113.7</v>
      </c>
      <c r="D163" s="78">
        <f>D37+D52+D60+D73+D85+D97+D107+D111+D120+D127+D133+D139+D149+D161</f>
        <v>800</v>
      </c>
      <c r="E163" s="78">
        <v>0</v>
      </c>
      <c r="F163" s="78">
        <f>F37+F52+F60+F73+F85+F97+F107+F111+F120+F127+F133+F139+F149+F161</f>
        <v>20303</v>
      </c>
      <c r="G163" s="78">
        <f>G37+G52+G60+G73+G85+G97+G107+G111+G120+G127+G133+G139+G149+G161</f>
        <v>15482.599999999999</v>
      </c>
      <c r="H163" s="78">
        <f>H37+H52+H60+H73+H85+H97+H107+H111+H120+H127+H133+H139+H149+H161</f>
        <v>0</v>
      </c>
      <c r="I163" s="78">
        <v>0</v>
      </c>
      <c r="J163" s="78">
        <f>J37+J52+J60+J73+J85+J97+J107+J111+J120+J127+J133+J139+J149+J161</f>
        <v>2078</v>
      </c>
      <c r="K163" s="78">
        <v>0</v>
      </c>
      <c r="L163" s="78">
        <f aca="true" t="shared" si="2" ref="L163:T163">L37+L52+L60+L73+L85+L97+L107+L111+L120+L127+L133+L139+L149+L161</f>
        <v>308363.19999999995</v>
      </c>
      <c r="M163" s="78">
        <f t="shared" si="2"/>
        <v>56631.100000000006</v>
      </c>
      <c r="N163" s="78">
        <f t="shared" si="2"/>
        <v>19927</v>
      </c>
      <c r="O163" s="78">
        <f>O37+O52+O60+O73+O85+O97+O107+O111+O120+O127+O133+O139+O149+O161</f>
        <v>4941.6</v>
      </c>
      <c r="P163" s="78">
        <f t="shared" si="2"/>
        <v>106594.2</v>
      </c>
      <c r="Q163" s="78">
        <f>Q37+Q52+Q60+Q73+Q85+Q97+Q107+Q111+Q120+Q127+Q133+Q139+Q149+Q161</f>
        <v>41965.00000000001</v>
      </c>
      <c r="R163" s="78">
        <f t="shared" si="2"/>
        <v>15160</v>
      </c>
      <c r="S163" s="78">
        <f t="shared" si="2"/>
        <v>9724.5</v>
      </c>
      <c r="T163" s="78">
        <f t="shared" si="2"/>
        <v>5682</v>
      </c>
      <c r="U163" s="78">
        <v>0</v>
      </c>
      <c r="V163" s="78">
        <f>V37+V52+V60+V73+V85+V97+V107+V111+V120+V127+V133+V139+V149+V161</f>
        <v>161000</v>
      </c>
      <c r="W163" s="78">
        <v>0</v>
      </c>
      <c r="X163" s="78">
        <f>X37+X52+X60+X73+X85+X97+X107+X111+X120+X127+X133+X139+X149+X161</f>
        <v>308363.19999999995</v>
      </c>
      <c r="Y163" s="79">
        <f>Y37+Y52+Y60+Y73+Y85+Y97+Y107+Y111+Y120+Y127+Y133+Y139+Y149+Y161</f>
        <v>56631.100000000006</v>
      </c>
    </row>
  </sheetData>
  <sheetProtection/>
  <mergeCells count="13">
    <mergeCell ref="A8:Y8"/>
    <mergeCell ref="A10:Y10"/>
    <mergeCell ref="B20:Y20"/>
    <mergeCell ref="B21:Y21"/>
    <mergeCell ref="A12:Y12"/>
    <mergeCell ref="A13:Y13"/>
    <mergeCell ref="A14:Y14"/>
    <mergeCell ref="A15:Y15"/>
    <mergeCell ref="X19:Y19"/>
    <mergeCell ref="F23:G23"/>
    <mergeCell ref="V23:W23"/>
    <mergeCell ref="X23:Y23"/>
    <mergeCell ref="B22:Y2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E.Matyhina</dc:creator>
  <cp:keywords/>
  <dc:description/>
  <cp:lastModifiedBy>E.Matyhina</cp:lastModifiedBy>
  <cp:lastPrinted>2010-01-13T12:08:18Z</cp:lastPrinted>
  <dcterms:created xsi:type="dcterms:W3CDTF">2009-08-06T05:20:33Z</dcterms:created>
  <dcterms:modified xsi:type="dcterms:W3CDTF">2010-01-27T10:54:25Z</dcterms:modified>
  <cp:category/>
  <cp:version/>
  <cp:contentType/>
  <cp:contentStatus/>
</cp:coreProperties>
</file>